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20" windowHeight="4470"/>
  </bookViews>
  <sheets>
    <sheet name="Krycí list" sheetId="1" r:id="rId1"/>
    <sheet name="Rekapitulace" sheetId="2" r:id="rId2"/>
    <sheet name="100 stavební" sheetId="3" r:id="rId3"/>
    <sheet name="ZT 200" sheetId="8" r:id="rId4"/>
    <sheet name="300VZT" sheetId="7" r:id="rId5"/>
    <sheet name="400 UT" sheetId="4" r:id="rId6"/>
    <sheet name="410 VS" sheetId="5" r:id="rId7"/>
    <sheet name="700 MaR" sheetId="6" r:id="rId8"/>
  </sheets>
  <externalReferences>
    <externalReference r:id="rId9"/>
    <externalReference r:id="rId10"/>
    <externalReference r:id="rId11"/>
  </externalReferences>
  <definedNames>
    <definedName name="\dfgvf">[1]Rekapitulace!#REF!</definedName>
    <definedName name="agfg">'[1]100-stav.část'!#REF!</definedName>
    <definedName name="aghabh">'[1]100-stav.část'!#REF!</definedName>
    <definedName name="agvfvg">'[2]Krycí list'!$C$4</definedName>
    <definedName name="arfgfr" localSheetId="4">'[1]100-stav.část'!#REF!</definedName>
    <definedName name="arfgfr" localSheetId="7">'[1]100-stav.část'!#REF!</definedName>
    <definedName name="arfgfr">'[1]100-stav.část'!#REF!</definedName>
    <definedName name="avbadvb">[1]Rekapitulace!#REF!</definedName>
    <definedName name="avdv">[1]Rekapitulace!#REF!</definedName>
    <definedName name="AVGFVBG">[2]Rekapitulace!#REF!</definedName>
    <definedName name="b">[1]Rekapitulace!#REF!</definedName>
    <definedName name="bbbvfgbnf">#REF!</definedName>
    <definedName name="bfbgnfgbn">[1]Rekapitulace!#REF!</definedName>
    <definedName name="bfgbnfgbn">[1]Rekapitulace!#REF!</definedName>
    <definedName name="bgbgb">#REF!</definedName>
    <definedName name="bgfbs">#REF!</definedName>
    <definedName name="bgrsgbsdb">#REF!</definedName>
    <definedName name="bgsdfb" localSheetId="4">[1]Rekapitulace!#REF!</definedName>
    <definedName name="bgsdfb" localSheetId="7">[1]Rekapitulace!#REF!</definedName>
    <definedName name="bgsdfb">[1]Rekapitulace!#REF!</definedName>
    <definedName name="bhg">'[1]100-stav.část'!#REF!</definedName>
    <definedName name="bhhnhhn">#REF!</definedName>
    <definedName name="bhsgfbh">#REF!</definedName>
    <definedName name="bsfgnbf">[1]Rekapitulace!#REF!</definedName>
    <definedName name="cgfdj" localSheetId="4">[1]Rekapitulace!#REF!</definedName>
    <definedName name="cgfdj" localSheetId="7">[1]Rekapitulace!#REF!</definedName>
    <definedName name="cgfdj">[1]Rekapitulace!#REF!</definedName>
    <definedName name="cisloobjektu" localSheetId="4">'[1]Krycí list'!$A$4</definedName>
    <definedName name="cisloobjektu" localSheetId="5">'[1]Krycí list'!$A$4</definedName>
    <definedName name="cisloobjektu" localSheetId="6">'[1]Krycí list'!$A$4</definedName>
    <definedName name="cisloobjektu" localSheetId="7">'[1]Krycí list'!$A$4</definedName>
    <definedName name="cisloobjektu" localSheetId="3">'[3]Krycí list'!$A$4</definedName>
    <definedName name="cisloobjektu">'Krycí list'!$A$4</definedName>
    <definedName name="cislostavby" localSheetId="4">'[1]Krycí list'!$A$6</definedName>
    <definedName name="cislostavby" localSheetId="5">'[1]Krycí list'!$A$6</definedName>
    <definedName name="cislostavby" localSheetId="6">'[1]Krycí list'!$A$6</definedName>
    <definedName name="cislostavby" localSheetId="7">'[1]Krycí list'!$A$6</definedName>
    <definedName name="cislostavby" localSheetId="3">'[3]Krycí list'!$A$6</definedName>
    <definedName name="cislostavby">'Krycí list'!$A$6</definedName>
    <definedName name="Datum">'Krycí list'!$B$26</definedName>
    <definedName name="dbgdfgb">#REF!</definedName>
    <definedName name="ddddd">#REF!</definedName>
    <definedName name="deredsg">#REF!</definedName>
    <definedName name="dfbgve">#REF!</definedName>
    <definedName name="dfjzd" localSheetId="4">[1]Rekapitulace!#REF!</definedName>
    <definedName name="dfjzd" localSheetId="6">[1]Rekapitulace!#REF!</definedName>
    <definedName name="dfjzd" localSheetId="7">[1]Rekapitulace!#REF!</definedName>
    <definedName name="dfjzd">[1]Rekapitulace!#REF!</definedName>
    <definedName name="dfvgava">#REF!</definedName>
    <definedName name="dfvgrgbhtznj">#REF!</definedName>
    <definedName name="dgbgg">#REF!</definedName>
    <definedName name="Dil">Rekapitulace!$A$6</definedName>
    <definedName name="Dodavka" localSheetId="4">[1]Rekapitulace!$G$14</definedName>
    <definedName name="Dodavka" localSheetId="5">[1]Rekapitulace!$G$14</definedName>
    <definedName name="Dodavka" localSheetId="6">[1]Rekapitulace!$G$14</definedName>
    <definedName name="Dodavka" localSheetId="7">[1]Rekapitulace!$G$15</definedName>
    <definedName name="Dodavka" localSheetId="3">[3]Rekapitulace!$G$10</definedName>
    <definedName name="Dodavka">Rekapitulace!$G$18</definedName>
    <definedName name="Dodavka0" localSheetId="4">'300VZT'!#REF!</definedName>
    <definedName name="Dodavka0" localSheetId="5">'400 UT'!#REF!</definedName>
    <definedName name="Dodavka0" localSheetId="6">'410 VS'!#REF!</definedName>
    <definedName name="Dodavka0" localSheetId="7">'700 MaR'!#REF!</definedName>
    <definedName name="Dodavka0" localSheetId="3">'ZT 200'!#REF!</definedName>
    <definedName name="Dodavka0">'100 stavební'!#REF!</definedName>
    <definedName name="drgs" localSheetId="4">'[1]100-stav.část'!#REF!</definedName>
    <definedName name="drgs" localSheetId="6">'[1]100-stav.část'!#REF!</definedName>
    <definedName name="drgs" localSheetId="7">'[1]100-stav.část'!#REF!</definedName>
    <definedName name="drgs">'[1]100-stav.část'!#REF!</definedName>
    <definedName name="dvbadfv">[1]Rekapitulace!#REF!</definedName>
    <definedName name="ehedh">[1]Rekapitulace!$H$23</definedName>
    <definedName name="ererregg">[1]Rekapitulace!#REF!</definedName>
    <definedName name="erfer">#REF!</definedName>
    <definedName name="ergaerta">'[1]100-stav.část'!#REF!</definedName>
    <definedName name="ergaq">[1]Rekapitulace!$H$13</definedName>
    <definedName name="ergereg">#REF!</definedName>
    <definedName name="ergergb">#REF!</definedName>
    <definedName name="ergfqeg">#REF!</definedName>
    <definedName name="ergqeg">[1]Rekapitulace!#REF!</definedName>
    <definedName name="ergtg">[1]Rekapitulace!#REF!</definedName>
    <definedName name="ergtt">[1]Rekapitulace!#REF!</definedName>
    <definedName name="ertf">#REF!</definedName>
    <definedName name="ertgawe">#REF!</definedName>
    <definedName name="ertgetgč">[1]Rekapitulace!#REF!</definedName>
    <definedName name="etzhzeh">'[1]Krycí list'!$G$7</definedName>
    <definedName name="ewhhh">'[1]100-stav.část'!#REF!</definedName>
    <definedName name="ezeeh">[1]Rekapitulace!$H$16</definedName>
    <definedName name="fbfgb">[1]Rekapitulace!#REF!</definedName>
    <definedName name="fbgd">#REF!</definedName>
    <definedName name="fbgfbh">#REF!</definedName>
    <definedName name="fda\b">#REF!</definedName>
    <definedName name="fdf">#REF!</definedName>
    <definedName name="fdgd">#REF!</definedName>
    <definedName name="fdgdf">#REF!</definedName>
    <definedName name="fdgjd" localSheetId="4">'[1]100-stav.část'!#REF!</definedName>
    <definedName name="fdgjd" localSheetId="6">'[1]100-stav.část'!#REF!</definedName>
    <definedName name="fdgjd" localSheetId="7">'[1]100-stav.část'!#REF!</definedName>
    <definedName name="fdgjd">'[1]100-stav.část'!#REF!</definedName>
    <definedName name="fff">#REF!</definedName>
    <definedName name="fg">#REF!</definedName>
    <definedName name="fga">#REF!</definedName>
    <definedName name="fgb">[1]Rekapitulace!#REF!</definedName>
    <definedName name="fgbfg">[1]Rekapitulace!#REF!</definedName>
    <definedName name="fgbgsfb">[1]Rekapitulace!$F$13</definedName>
    <definedName name="fgbhgf">[1]Rekapitulace!$I$13</definedName>
    <definedName name="fge">#REF!</definedName>
    <definedName name="fgegfa">#REF!</definedName>
    <definedName name="fggfb">#REF!</definedName>
    <definedName name="fghbgf">[1]Rekapitulace!$H$13</definedName>
    <definedName name="fghbgfb">#REF!</definedName>
    <definedName name="fghbsf">[1]Rekapitulace!$G$13</definedName>
    <definedName name="fghfg">#REF!</definedName>
    <definedName name="fghgf">#REF!</definedName>
    <definedName name="fghsfgh">#REF!</definedName>
    <definedName name="fgreg">[2]Rekapitulace!$F$29</definedName>
    <definedName name="fgrg">#REF!</definedName>
    <definedName name="fgsgb">#REF!</definedName>
    <definedName name="fhf">[1]Rekapitulace!#REF!</definedName>
    <definedName name="fsghsfghb">#REF!</definedName>
    <definedName name="FVGFVG">[2]Rekapitulace!#REF!</definedName>
    <definedName name="gaa">[2]Rekapitulace!$E$29</definedName>
    <definedName name="gabgadg">'[2]100 stavební'!#REF!</definedName>
    <definedName name="gabgha">'[2]100 stavební'!#REF!</definedName>
    <definedName name="gahba">'[2]100 stavební'!#REF!</definedName>
    <definedName name="gb">[1]Rekapitulace!#REF!</definedName>
    <definedName name="gbshb">#REF!</definedName>
    <definedName name="gea">#REF!</definedName>
    <definedName name="gedaw">#REF!</definedName>
    <definedName name="gedgefdg">#REF!</definedName>
    <definedName name="gefga">#REF!</definedName>
    <definedName name="ger">#REF!</definedName>
    <definedName name="gfbf">#REF!</definedName>
    <definedName name="gfeawrgf">[1]Rekapitulace!$I$13</definedName>
    <definedName name="gfeg">#REF!</definedName>
    <definedName name="gfg">#REF!</definedName>
    <definedName name="gfgda">'[1]100-stav.část'!#REF!</definedName>
    <definedName name="gfgf">'[2]Krycí list'!$G$7</definedName>
    <definedName name="gfhgffhb">#REF!</definedName>
    <definedName name="gfhghsh">#REF!</definedName>
    <definedName name="gfhsfh">#REF!</definedName>
    <definedName name="gfhsg">#REF!</definedName>
    <definedName name="GFRFGVASDVF">[2]Rekapitulace!#REF!</definedName>
    <definedName name="gfsbfgn">[1]Rekapitulace!$H$20</definedName>
    <definedName name="gggb">[1]Rekapitulace!$F$13</definedName>
    <definedName name="ggtgh">#REF!</definedName>
    <definedName name="gh">'[1]Krycí list'!$A$4</definedName>
    <definedName name="ghabh">[1]Rekapitulace!#REF!</definedName>
    <definedName name="ghagha">'[1]100-stav.část'!#REF!</definedName>
    <definedName name="ghfgfxhjgf" localSheetId="4">[1]Rekapitulace!#REF!</definedName>
    <definedName name="ghfgfxhjgf" localSheetId="6">[1]Rekapitulace!#REF!</definedName>
    <definedName name="ghfgfxhjgf" localSheetId="7">[1]Rekapitulace!#REF!</definedName>
    <definedName name="ghfgfxhjgf">[1]Rekapitulace!#REF!</definedName>
    <definedName name="ghfghfb">#REF!</definedName>
    <definedName name="ghh">#REF!</definedName>
    <definedName name="ghhasg">[2]Rekapitulace!$I$29</definedName>
    <definedName name="ghn">[1]Rekapitulace!#REF!</definedName>
    <definedName name="ghsghsfg">#REF!</definedName>
    <definedName name="gjtj" localSheetId="4">'[1]100-stav.část'!#REF!</definedName>
    <definedName name="gjtj" localSheetId="6">'[1]100-stav.část'!#REF!</definedName>
    <definedName name="gjtj" localSheetId="7">'[1]100-stav.část'!#REF!</definedName>
    <definedName name="gjtj">'[1]100-stav.část'!#REF!</definedName>
    <definedName name="gsdfbs" localSheetId="6">[1]Rekapitulace!#REF!</definedName>
    <definedName name="gsdfbs" localSheetId="7">[1]Rekapitulace!#REF!</definedName>
    <definedName name="gsdfbs">[1]Rekapitulace!#REF!</definedName>
    <definedName name="gshb">#REF!</definedName>
    <definedName name="gtggg">#REF!</definedName>
    <definedName name="GVFVA">[2]Rekapitulace!#REF!</definedName>
    <definedName name="gvfvg">'[2]Krycí list'!$C$6</definedName>
    <definedName name="gvfvgfa">[2]Rekapitulace!$H$36</definedName>
    <definedName name="hbfgh">#REF!</definedName>
    <definedName name="hbgf">#REF!</definedName>
    <definedName name="hbgfn" localSheetId="6">'[1]100-stav.část'!#REF!</definedName>
    <definedName name="hbgfn" localSheetId="7">'[1]100-stav.část'!#REF!</definedName>
    <definedName name="hbgfn">'[1]100-stav.část'!#REF!</definedName>
    <definedName name="heheh">'[1]Krycí list'!$C$4</definedName>
    <definedName name="hehzt">[1]Rekapitulace!#REF!</definedName>
    <definedName name="hg">'[2]Krycí list'!$A$6</definedName>
    <definedName name="hgdn">[1]Rekapitulace!$E$13</definedName>
    <definedName name="hggj">[1]Rekapitulace!#REF!</definedName>
    <definedName name="hhnf">'[1]100-stav.část'!#REF!</definedName>
    <definedName name="hhsjnh">'[1]100-stav.část'!#REF!</definedName>
    <definedName name="hjmg" localSheetId="6">'[1]100-stav.část'!#REF!</definedName>
    <definedName name="hjmg" localSheetId="7">'[1]100-stav.část'!#REF!</definedName>
    <definedName name="hjmg">'[1]100-stav.část'!#REF!</definedName>
    <definedName name="hr">[1]Rekapitulace!$E$13</definedName>
    <definedName name="hrfgbhr">[1]Rekapitulace!$I$13</definedName>
    <definedName name="hrteh">[1]Rekapitulace!$H$13</definedName>
    <definedName name="hs">'[2]100 stavební'!#REF!</definedName>
    <definedName name="hsdf">'[1]100-stav.část'!#REF!</definedName>
    <definedName name="hsfgh">#REF!</definedName>
    <definedName name="hshjsjn">[1]Rekapitulace!#REF!</definedName>
    <definedName name="HSV" localSheetId="4">[1]Rekapitulace!$E$14</definedName>
    <definedName name="HSV" localSheetId="5">[1]Rekapitulace!$E$14</definedName>
    <definedName name="HSV" localSheetId="6">[1]Rekapitulace!$E$14</definedName>
    <definedName name="HSV" localSheetId="7">[1]Rekapitulace!$E$15</definedName>
    <definedName name="HSV" localSheetId="3">[3]Rekapitulace!$E$10</definedName>
    <definedName name="HSV">Rekapitulace!$E$18</definedName>
    <definedName name="HSV0" localSheetId="4">'300VZT'!#REF!</definedName>
    <definedName name="HSV0" localSheetId="5">'400 UT'!#REF!</definedName>
    <definedName name="HSV0" localSheetId="6">'410 VS'!#REF!</definedName>
    <definedName name="HSV0" localSheetId="7">'700 MaR'!#REF!</definedName>
    <definedName name="HSV0" localSheetId="3">'ZT 200'!#REF!</definedName>
    <definedName name="HSV0">'100 stavební'!#REF!</definedName>
    <definedName name="htehetzh">[1]Rekapitulace!#REF!</definedName>
    <definedName name="hteht">'[1]100-stav.část'!#REF!</definedName>
    <definedName name="htghbgt">[2]Rekapitulace!$H$29</definedName>
    <definedName name="htzn">#REF!</definedName>
    <definedName name="hzehehz">[1]Rekapitulace!$F$16</definedName>
    <definedName name="hzhz">'[1]100-stav.část'!#REF!</definedName>
    <definedName name="hzhzjh">[1]Rekapitulace!#REF!</definedName>
    <definedName name="hznjtn">[1]Rekapitulace!$E$13</definedName>
    <definedName name="HZS" localSheetId="4">[1]Rekapitulace!$I$14</definedName>
    <definedName name="HZS" localSheetId="5">[1]Rekapitulace!$I$14</definedName>
    <definedName name="HZS" localSheetId="6">[1]Rekapitulace!$I$14</definedName>
    <definedName name="HZS" localSheetId="7">[1]Rekapitulace!$I$15</definedName>
    <definedName name="HZS" localSheetId="3">[3]Rekapitulace!$I$10</definedName>
    <definedName name="HZS">Rekapitulace!$I$18</definedName>
    <definedName name="HZS0" localSheetId="4">'300VZT'!#REF!</definedName>
    <definedName name="HZS0" localSheetId="5">'400 UT'!#REF!</definedName>
    <definedName name="HZS0" localSheetId="6">'410 VS'!#REF!</definedName>
    <definedName name="HZS0" localSheetId="7">'700 MaR'!#REF!</definedName>
    <definedName name="HZS0" localSheetId="3">'ZT 200'!#REF!</definedName>
    <definedName name="HZS0">'100 stavební'!#REF!</definedName>
    <definedName name="hzwezj">[1]Rekapitulace!$G$16</definedName>
    <definedName name="jhdn">[2]Rekapitulace!$G$29</definedName>
    <definedName name="jhlgf" localSheetId="4">'[1]100-stav.část'!#REF!</definedName>
    <definedName name="jhlgf" localSheetId="6">'[1]100-stav.část'!#REF!</definedName>
    <definedName name="jhlgf" localSheetId="7">'[1]100-stav.část'!#REF!</definedName>
    <definedName name="jhlgf">'[1]100-stav.část'!#REF!</definedName>
    <definedName name="JKSO">'Krycí list'!$F$4</definedName>
    <definedName name="jků" localSheetId="4">'[1]100-stav.část'!#REF!</definedName>
    <definedName name="jků" localSheetId="6">'[1]100-stav.část'!#REF!</definedName>
    <definedName name="jků" localSheetId="7">'[1]100-stav.část'!#REF!</definedName>
    <definedName name="jků">'[1]100-stav.část'!#REF!</definedName>
    <definedName name="kjhlk" localSheetId="4">[1]Rekapitulace!#REF!</definedName>
    <definedName name="kjhlk" localSheetId="6">[1]Rekapitulace!#REF!</definedName>
    <definedName name="kjhlk" localSheetId="7">[1]Rekapitulace!#REF!</definedName>
    <definedName name="kjhlk">[1]Rekapitulace!#REF!</definedName>
    <definedName name="kkkl" localSheetId="4">'[1]100-stav.část'!#REF!</definedName>
    <definedName name="kkkl" localSheetId="6">'[1]100-stav.část'!#REF!</definedName>
    <definedName name="kkkl" localSheetId="7">'[1]100-stav.část'!#REF!</definedName>
    <definedName name="kkkl">'[1]100-stav.část'!#REF!</definedName>
    <definedName name="klj" localSheetId="6">'[1]100-stav.část'!#REF!</definedName>
    <definedName name="klj" localSheetId="7">'[1]100-stav.část'!#REF!</definedName>
    <definedName name="klj">'[1]100-stav.část'!#REF!</definedName>
    <definedName name="MJ">'Krycí list'!$G$4</definedName>
    <definedName name="mlů" localSheetId="4">'[1]100-stav.část'!#REF!</definedName>
    <definedName name="mlů" localSheetId="6">'[1]100-stav.část'!#REF!</definedName>
    <definedName name="mlů" localSheetId="7">'[1]100-stav.část'!#REF!</definedName>
    <definedName name="mlů">'[1]100-stav.část'!#REF!</definedName>
    <definedName name="Mont" localSheetId="4">[1]Rekapitulace!$H$14</definedName>
    <definedName name="Mont" localSheetId="5">[1]Rekapitulace!$H$14</definedName>
    <definedName name="Mont" localSheetId="6">[1]Rekapitulace!$H$14</definedName>
    <definedName name="Mont" localSheetId="7">[1]Rekapitulace!$H$15</definedName>
    <definedName name="Mont" localSheetId="3">[3]Rekapitulace!$H$10</definedName>
    <definedName name="Mont">Rekapitulace!$H$18</definedName>
    <definedName name="Montaz0" localSheetId="4">'300VZT'!#REF!</definedName>
    <definedName name="Montaz0" localSheetId="5">'400 UT'!#REF!</definedName>
    <definedName name="Montaz0" localSheetId="6">'410 VS'!#REF!</definedName>
    <definedName name="Montaz0" localSheetId="7">'700 MaR'!#REF!</definedName>
    <definedName name="Montaz0" localSheetId="3">'ZT 200'!#REF!</definedName>
    <definedName name="Montaz0">'100 stavební'!#REF!</definedName>
    <definedName name="NazevDilu">Rekapitulace!$B$6</definedName>
    <definedName name="nazevobjektu" localSheetId="4">'[1]Krycí list'!$C$4</definedName>
    <definedName name="nazevobjektu" localSheetId="5">'[1]Krycí list'!$C$4</definedName>
    <definedName name="nazevobjektu" localSheetId="6">'[1]Krycí list'!$C$4</definedName>
    <definedName name="nazevobjektu" localSheetId="7">'[1]Krycí list'!$C$4</definedName>
    <definedName name="nazevobjektu" localSheetId="3">'[3]Krycí list'!$C$4</definedName>
    <definedName name="nazevobjektu">'Krycí list'!$C$4</definedName>
    <definedName name="nazevstavby" localSheetId="4">'[1]Krycí list'!$C$6</definedName>
    <definedName name="nazevstavby" localSheetId="5">'[1]Krycí list'!$C$6</definedName>
    <definedName name="nazevstavby" localSheetId="6">'[1]Krycí list'!$C$6</definedName>
    <definedName name="nazevstavby" localSheetId="7">'[1]Krycí list'!$C$6</definedName>
    <definedName name="nazevstavby" localSheetId="3">'[3]Krycí list'!$C$6</definedName>
    <definedName name="nazevstavby">'Krycí list'!$C$6</definedName>
    <definedName name="_xlnm.Print_Titles" localSheetId="2">'100 stavební'!$1:$6</definedName>
    <definedName name="_xlnm.Print_Titles" localSheetId="4">'300VZT'!$1:$6</definedName>
    <definedName name="_xlnm.Print_Titles" localSheetId="5">'400 UT'!$1:$6</definedName>
    <definedName name="_xlnm.Print_Titles" localSheetId="6">'410 VS'!$1:$6</definedName>
    <definedName name="_xlnm.Print_Titles" localSheetId="7">'700 MaR'!$1:$6</definedName>
    <definedName name="_xlnm.Print_Titles" localSheetId="1">Rekapitulace!$1:$6</definedName>
    <definedName name="_xlnm.Print_Titles" localSheetId="3">'ZT 200'!$1:$6</definedName>
    <definedName name="nh">'[2]Krycí list'!$A$4</definedName>
    <definedName name="nn">'[1]100-stav.část'!#REF!</definedName>
    <definedName name="Objednatel">'Krycí list'!$C$8</definedName>
    <definedName name="_xlnm.Print_Area" localSheetId="2">'100 stavební'!$A$1:$G$50</definedName>
    <definedName name="_xlnm.Print_Area" localSheetId="4">'300VZT'!$A$1:$G$36</definedName>
    <definedName name="_xlnm.Print_Area" localSheetId="5">'400 UT'!$A$1:$G$38</definedName>
    <definedName name="_xlnm.Print_Area" localSheetId="6">'410 VS'!$A$1:$G$72</definedName>
    <definedName name="_xlnm.Print_Area" localSheetId="7">'700 MaR'!$A$1:$G$81</definedName>
    <definedName name="_xlnm.Print_Area" localSheetId="0">'Krycí list'!$A$1:$G$45</definedName>
    <definedName name="_xlnm.Print_Area" localSheetId="1">Rekapitulace!$A$1:$I$24</definedName>
    <definedName name="_xlnm.Print_Area" localSheetId="3">'ZT 200'!$A$1:$G$30</definedName>
    <definedName name="PocetMJ" localSheetId="4">'[1]Krycí list'!$G$7</definedName>
    <definedName name="PocetMJ" localSheetId="5">'[1]Krycí list'!$G$7</definedName>
    <definedName name="PocetMJ" localSheetId="6">'[1]Krycí list'!$G$7</definedName>
    <definedName name="PocetMJ" localSheetId="7">'[1]Krycí list'!$G$7</definedName>
    <definedName name="PocetMJ" localSheetId="3">'[3]Krycí list'!$G$7</definedName>
    <definedName name="PocetMJ">'Krycí list'!$G$7</definedName>
    <definedName name="Poznamka">'Krycí list'!$B$37</definedName>
    <definedName name="Projektant">'Krycí list'!$C$7</definedName>
    <definedName name="PSV" localSheetId="4">[1]Rekapitulace!$F$14</definedName>
    <definedName name="PSV" localSheetId="5">[1]Rekapitulace!$F$14</definedName>
    <definedName name="PSV" localSheetId="6">[1]Rekapitulace!$F$14</definedName>
    <definedName name="PSV" localSheetId="7">[1]Rekapitulace!$F$15</definedName>
    <definedName name="PSV" localSheetId="3">[3]Rekapitulace!$F$10</definedName>
    <definedName name="PSV">Rekapitulace!$F$18</definedName>
    <definedName name="PSV0" localSheetId="4">'300VZT'!#REF!</definedName>
    <definedName name="PSV0" localSheetId="5">'400 UT'!#REF!</definedName>
    <definedName name="PSV0" localSheetId="6">'410 VS'!#REF!</definedName>
    <definedName name="PSV0" localSheetId="7">'700 MaR'!#REF!</definedName>
    <definedName name="PSV0" localSheetId="3">'ZT 200'!#REF!</definedName>
    <definedName name="PSV0">'100 stavební'!#REF!</definedName>
    <definedName name="reg">#REF!</definedName>
    <definedName name="regerg">#REF!</definedName>
    <definedName name="regs">#REF!</definedName>
    <definedName name="rgreqgqeggg">[1]Rekapitulace!#REF!</definedName>
    <definedName name="rhzutř">'[1]Krycí list'!$A$6</definedName>
    <definedName name="rrrrr">#REF!</definedName>
    <definedName name="rrrrrrr">[1]Rekapitulace!#REF!</definedName>
    <definedName name="rtghrt">[1]Rekapitulace!$F$13</definedName>
    <definedName name="rtghrthgr">#REF!</definedName>
    <definedName name="rthghuztj">#REF!</definedName>
    <definedName name="řhhtz">'[1]100-stav.část'!#REF!</definedName>
    <definedName name="sdf">[1]Rekapitulace!$G$13</definedName>
    <definedName name="see">[1]Rekapitulace!#REF!</definedName>
    <definedName name="sfgbgfs">#REF!</definedName>
    <definedName name="sfgbsfb">#REF!</definedName>
    <definedName name="sgfbnsfg">#REF!</definedName>
    <definedName name="SloupecCC" localSheetId="4">'300VZT'!$G$6</definedName>
    <definedName name="SloupecCC" localSheetId="5">'400 UT'!$G$6</definedName>
    <definedName name="SloupecCC" localSheetId="6">'410 VS'!$G$6</definedName>
    <definedName name="SloupecCC" localSheetId="7">'700 MaR'!$G$6</definedName>
    <definedName name="SloupecCC" localSheetId="3">'ZT 200'!$G$6</definedName>
    <definedName name="SloupecCC">'100 stavební'!$G$6</definedName>
    <definedName name="SloupecCisloPol" localSheetId="4">'300VZT'!$B$6</definedName>
    <definedName name="SloupecCisloPol" localSheetId="5">'400 UT'!$B$6</definedName>
    <definedName name="SloupecCisloPol" localSheetId="6">'410 VS'!$B$6</definedName>
    <definedName name="SloupecCisloPol" localSheetId="7">'700 MaR'!$B$6</definedName>
    <definedName name="SloupecCisloPol" localSheetId="3">'ZT 200'!$B$6</definedName>
    <definedName name="SloupecCisloPol">'100 stavební'!$B$6</definedName>
    <definedName name="SloupecJC" localSheetId="4">'300VZT'!$F$6</definedName>
    <definedName name="SloupecJC" localSheetId="5">'400 UT'!$F$6</definedName>
    <definedName name="SloupecJC" localSheetId="6">'410 VS'!$F$6</definedName>
    <definedName name="SloupecJC" localSheetId="7">'700 MaR'!$F$6</definedName>
    <definedName name="SloupecJC" localSheetId="3">'ZT 200'!$F$6</definedName>
    <definedName name="SloupecJC">'100 stavební'!$F$6</definedName>
    <definedName name="SloupecMJ" localSheetId="4">'300VZT'!$D$6</definedName>
    <definedName name="SloupecMJ" localSheetId="5">'400 UT'!$D$6</definedName>
    <definedName name="SloupecMJ" localSheetId="6">'410 VS'!$D$6</definedName>
    <definedName name="SloupecMJ" localSheetId="7">'700 MaR'!$D$6</definedName>
    <definedName name="SloupecMJ" localSheetId="3">'ZT 200'!$D$6</definedName>
    <definedName name="SloupecMJ">'100 stavební'!$D$6</definedName>
    <definedName name="SloupecMnozstvi" localSheetId="4">'300VZT'!$E$6</definedName>
    <definedName name="SloupecMnozstvi" localSheetId="5">'400 UT'!$E$6</definedName>
    <definedName name="SloupecMnozstvi" localSheetId="6">'410 VS'!$E$6</definedName>
    <definedName name="SloupecMnozstvi" localSheetId="7">'700 MaR'!$E$6</definedName>
    <definedName name="SloupecMnozstvi" localSheetId="3">'ZT 200'!$E$6</definedName>
    <definedName name="SloupecMnozstvi">'100 stavební'!$E$6</definedName>
    <definedName name="SloupecNazPol" localSheetId="4">'300VZT'!$C$6</definedName>
    <definedName name="SloupecNazPol" localSheetId="5">'400 UT'!$C$6</definedName>
    <definedName name="SloupecNazPol" localSheetId="6">'410 VS'!$C$6</definedName>
    <definedName name="SloupecNazPol" localSheetId="7">'700 MaR'!$C$6</definedName>
    <definedName name="SloupecNazPol" localSheetId="3">'ZT 200'!$C$6</definedName>
    <definedName name="SloupecNazPol">'100 stavební'!$C$6</definedName>
    <definedName name="SloupecPC" localSheetId="4">'300VZT'!$A$6</definedName>
    <definedName name="SloupecPC" localSheetId="5">'400 UT'!$A$6</definedName>
    <definedName name="SloupecPC" localSheetId="6">'410 VS'!$A$6</definedName>
    <definedName name="SloupecPC" localSheetId="7">'700 MaR'!$A$6</definedName>
    <definedName name="SloupecPC" localSheetId="3">'ZT 200'!$A$6</definedName>
    <definedName name="SloupecPC">'100 stavební'!$A$6</definedName>
    <definedName name="solver_lin" localSheetId="2" hidden="1">0</definedName>
    <definedName name="solver_lin" localSheetId="4" hidden="1">0</definedName>
    <definedName name="solver_lin" localSheetId="5" hidden="1">0</definedName>
    <definedName name="solver_lin" localSheetId="6" hidden="1">0</definedName>
    <definedName name="solver_lin" localSheetId="7" hidden="1">0</definedName>
    <definedName name="solver_lin" localSheetId="3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7" hidden="1">0</definedName>
    <definedName name="solver_num" localSheetId="3" hidden="1">0</definedName>
    <definedName name="solver_opt" localSheetId="2" hidden="1">'100 stavební'!#REF!</definedName>
    <definedName name="solver_opt" localSheetId="4" hidden="1">'300VZT'!#REF!</definedName>
    <definedName name="solver_opt" localSheetId="5" hidden="1">'400 UT'!#REF!</definedName>
    <definedName name="solver_opt" localSheetId="6" hidden="1">'410 VS'!#REF!</definedName>
    <definedName name="solver_opt" localSheetId="7" hidden="1">'700 MaR'!#REF!</definedName>
    <definedName name="solver_opt" localSheetId="3" hidden="1">'ZT 200'!#REF!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typ" localSheetId="7" hidden="1">1</definedName>
    <definedName name="solver_typ" localSheetId="3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3" hidden="1">0</definedName>
    <definedName name="ssgbh">#REF!</definedName>
    <definedName name="tergee">#REF!</definedName>
    <definedName name="tggt">#REF!</definedName>
    <definedName name="tgrgrtg">#REF!</definedName>
    <definedName name="tgrwčtghw">#REF!</definedName>
    <definedName name="tgtr">[1]Rekapitulace!$H$20</definedName>
    <definedName name="trgtetwrger">[1]Rekapitulace!$H$20</definedName>
    <definedName name="Typ" localSheetId="4">'300VZT'!#REF!</definedName>
    <definedName name="Typ" localSheetId="5">'400 UT'!#REF!</definedName>
    <definedName name="Typ" localSheetId="6">'410 VS'!#REF!</definedName>
    <definedName name="Typ" localSheetId="7">'700 MaR'!#REF!</definedName>
    <definedName name="Typ" localSheetId="3">'ZT 200'!#REF!</definedName>
    <definedName name="Typ">'100 stavební'!#REF!</definedName>
    <definedName name="tzheh">'[1]100-stav.část'!#REF!</definedName>
    <definedName name="vadvfb">[1]Rekapitulace!#REF!</definedName>
    <definedName name="vgfvbf">'[2]100 stavební'!#REF!</definedName>
    <definedName name="vgfvgf">'[2]100 stavební'!#REF!</definedName>
    <definedName name="VRN" localSheetId="4">[1]Rekapitulace!$H$21</definedName>
    <definedName name="VRN" localSheetId="5">[1]Rekapitulace!$H$21</definedName>
    <definedName name="VRN" localSheetId="6">[1]Rekapitulace!$H$21</definedName>
    <definedName name="VRN" localSheetId="7">[1]Rekapitulace!$H$22</definedName>
    <definedName name="VRN" localSheetId="3">[3]Rekapitulace!$H$16</definedName>
    <definedName name="VRN">Rekapitulace!$H$23</definedName>
    <definedName name="VRNKc" localSheetId="4">[1]Rekapitulace!#REF!</definedName>
    <definedName name="VRNKc" localSheetId="5">[1]Rekapitulace!#REF!</definedName>
    <definedName name="VRNKc" localSheetId="6">[1]Rekapitulace!#REF!</definedName>
    <definedName name="VRNKc" localSheetId="7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 localSheetId="6">[1]Rekapitulace!#REF!</definedName>
    <definedName name="VRNnazev" localSheetId="7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 localSheetId="6">[1]Rekapitulace!#REF!</definedName>
    <definedName name="VRNproc" localSheetId="7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 localSheetId="6">[1]Rekapitulace!#REF!</definedName>
    <definedName name="VRNzakl" localSheetId="7">[1]Rekapitulace!#REF!</definedName>
    <definedName name="VRNzakl">Rekapitulace!#REF!</definedName>
    <definedName name="wzzhh">[1]Rekapitulace!#REF!</definedName>
    <definedName name="xbfghg">'[1]100-stav.část'!#REF!</definedName>
    <definedName name="ybgbfg">#REF!</definedName>
    <definedName name="ycayv">#REF!</definedName>
    <definedName name="Zakazka">'Krycí list'!$G$9</definedName>
    <definedName name="Zaklad22">'Krycí list'!$F$32</definedName>
    <definedName name="Zaklad5">'Krycí list'!$F$30</definedName>
    <definedName name="zehe">'[1]100-stav.část'!#REF!</definedName>
    <definedName name="zhehn">[1]Rekapitulace!$I$16</definedName>
    <definedName name="zhezthje">'[1]100-stav.část'!#REF!</definedName>
    <definedName name="Zhotovitel">'Krycí list'!$E$11</definedName>
    <definedName name="zhthe">'[1]100-stav.část'!#REF!</definedName>
    <definedName name="zhthzn">[1]Rekapitulace!$G$13</definedName>
    <definedName name="zhz">[1]Rekapitulace!#REF!</definedName>
    <definedName name="zhzerth">'[1]100-stav.část'!#REF!</definedName>
    <definedName name="zhzgh">[1]Rekapitulace!$E$16</definedName>
    <definedName name="zjuž">[1]Rekapitulace!#REF!</definedName>
    <definedName name="zteh">'[1]100-stav.část'!#REF!</definedName>
    <definedName name="ztehzh">'[1]Krycí list'!$C$6</definedName>
    <definedName name="zutjtz">[1]Rekapitulace!#REF!</definedName>
  </definedNames>
  <calcPr calcId="145621"/>
</workbook>
</file>

<file path=xl/calcChain.xml><?xml version="1.0" encoding="utf-8"?>
<calcChain xmlns="http://schemas.openxmlformats.org/spreadsheetml/2006/main">
  <c r="F3" i="8" l="1"/>
  <c r="G8" i="8"/>
  <c r="BA8" i="8"/>
  <c r="BB8" i="8"/>
  <c r="BC8" i="8"/>
  <c r="BD8" i="8"/>
  <c r="BE8" i="8"/>
  <c r="G9" i="8"/>
  <c r="BA9" i="8"/>
  <c r="BB9" i="8"/>
  <c r="BC9" i="8"/>
  <c r="BD9" i="8"/>
  <c r="BE9" i="8"/>
  <c r="G10" i="8"/>
  <c r="BA10" i="8"/>
  <c r="BB10" i="8"/>
  <c r="BC10" i="8"/>
  <c r="BD10" i="8"/>
  <c r="BE10" i="8"/>
  <c r="G11" i="8"/>
  <c r="G13" i="8" s="1"/>
  <c r="BA11" i="8"/>
  <c r="BB11" i="8"/>
  <c r="BC11" i="8"/>
  <c r="BD11" i="8"/>
  <c r="BE11" i="8"/>
  <c r="G12" i="8"/>
  <c r="BA12" i="8"/>
  <c r="BB12" i="8"/>
  <c r="BB13" i="8" s="1"/>
  <c r="BC12" i="8"/>
  <c r="BD12" i="8"/>
  <c r="BD13" i="8" s="1"/>
  <c r="BE12" i="8"/>
  <c r="C13" i="8"/>
  <c r="BA13" i="8"/>
  <c r="BC13" i="8"/>
  <c r="BE13" i="8"/>
  <c r="G15" i="8"/>
  <c r="BA15" i="8"/>
  <c r="BB15" i="8"/>
  <c r="BC15" i="8"/>
  <c r="BD15" i="8"/>
  <c r="BE15" i="8"/>
  <c r="G16" i="8"/>
  <c r="BA16" i="8"/>
  <c r="BB16" i="8"/>
  <c r="BC16" i="8"/>
  <c r="BD16" i="8"/>
  <c r="BE16" i="8"/>
  <c r="G17" i="8"/>
  <c r="BA17" i="8"/>
  <c r="BB17" i="8"/>
  <c r="BC17" i="8"/>
  <c r="BD17" i="8"/>
  <c r="BE17" i="8"/>
  <c r="G18" i="8"/>
  <c r="BA18" i="8"/>
  <c r="BB18" i="8"/>
  <c r="BC18" i="8"/>
  <c r="BD18" i="8"/>
  <c r="BE18" i="8"/>
  <c r="G19" i="8"/>
  <c r="BA19" i="8"/>
  <c r="BB19" i="8"/>
  <c r="BC19" i="8"/>
  <c r="BD19" i="8"/>
  <c r="BE19" i="8"/>
  <c r="G20" i="8"/>
  <c r="BA20" i="8"/>
  <c r="BB20" i="8"/>
  <c r="BC20" i="8"/>
  <c r="BD20" i="8"/>
  <c r="BE20" i="8"/>
  <c r="G21" i="8"/>
  <c r="BA21" i="8"/>
  <c r="BB21" i="8"/>
  <c r="BC21" i="8"/>
  <c r="BD21" i="8"/>
  <c r="BE21" i="8"/>
  <c r="G22" i="8"/>
  <c r="BA22" i="8"/>
  <c r="BB22" i="8"/>
  <c r="BC22" i="8"/>
  <c r="BD22" i="8"/>
  <c r="BE22" i="8"/>
  <c r="G23" i="8"/>
  <c r="BA23" i="8"/>
  <c r="BB23" i="8"/>
  <c r="BC23" i="8"/>
  <c r="BD23" i="8"/>
  <c r="BE23" i="8"/>
  <c r="C24" i="8"/>
  <c r="G24" i="8"/>
  <c r="BB24" i="8"/>
  <c r="BD24" i="8"/>
  <c r="G26" i="8"/>
  <c r="G27" i="8" s="1"/>
  <c r="BA26" i="8"/>
  <c r="BB26" i="8"/>
  <c r="BB27" i="8" s="1"/>
  <c r="BC26" i="8"/>
  <c r="BC27" i="8" s="1"/>
  <c r="BD26" i="8"/>
  <c r="BD27" i="8" s="1"/>
  <c r="BE26" i="8"/>
  <c r="C27" i="8"/>
  <c r="BA27" i="8"/>
  <c r="BE27" i="8"/>
  <c r="BE24" i="8" l="1"/>
  <c r="BC24" i="8"/>
  <c r="BA24" i="8"/>
  <c r="G29" i="8"/>
  <c r="F24" i="3" s="1"/>
  <c r="G24" i="3" s="1"/>
  <c r="G25" i="3" s="1"/>
  <c r="F10" i="2" s="1"/>
  <c r="G49" i="6"/>
  <c r="G13" i="7" l="1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10" i="7"/>
  <c r="G11" i="7"/>
  <c r="G12" i="7"/>
  <c r="BA12" i="7" s="1"/>
  <c r="C3" i="7"/>
  <c r="F3" i="7"/>
  <c r="BA8" i="7"/>
  <c r="BB8" i="7"/>
  <c r="BC8" i="7"/>
  <c r="BD8" i="7"/>
  <c r="BE8" i="7"/>
  <c r="G9" i="7"/>
  <c r="BA9" i="7" s="1"/>
  <c r="BA10" i="7" s="1"/>
  <c r="BB9" i="7"/>
  <c r="BC9" i="7"/>
  <c r="BC10" i="7" s="1"/>
  <c r="BD9" i="7"/>
  <c r="BE9" i="7"/>
  <c r="BE10" i="7" s="1"/>
  <c r="BB12" i="7"/>
  <c r="BC12" i="7"/>
  <c r="BD12" i="7"/>
  <c r="BE12" i="7"/>
  <c r="BA13" i="7"/>
  <c r="BB13" i="7"/>
  <c r="BC13" i="7"/>
  <c r="BD13" i="7"/>
  <c r="BE13" i="7"/>
  <c r="BA14" i="7"/>
  <c r="BB14" i="7"/>
  <c r="BC14" i="7"/>
  <c r="BD14" i="7"/>
  <c r="BE14" i="7"/>
  <c r="BA15" i="7"/>
  <c r="BB15" i="7"/>
  <c r="BC15" i="7"/>
  <c r="BD15" i="7"/>
  <c r="BE15" i="7"/>
  <c r="BA16" i="7"/>
  <c r="BB16" i="7"/>
  <c r="BC16" i="7"/>
  <c r="BC19" i="7" s="1"/>
  <c r="BD16" i="7"/>
  <c r="BE16" i="7"/>
  <c r="BA17" i="7"/>
  <c r="BB17" i="7"/>
  <c r="BC17" i="7"/>
  <c r="BD17" i="7"/>
  <c r="BE17" i="7"/>
  <c r="BA18" i="7"/>
  <c r="BB18" i="7"/>
  <c r="BC18" i="7"/>
  <c r="BD18" i="7"/>
  <c r="BE18" i="7"/>
  <c r="BE19" i="7"/>
  <c r="BA21" i="7"/>
  <c r="BB21" i="7"/>
  <c r="BB22" i="7" s="1"/>
  <c r="BC21" i="7"/>
  <c r="BD21" i="7"/>
  <c r="BD22" i="7" s="1"/>
  <c r="BE21" i="7"/>
  <c r="BA22" i="7"/>
  <c r="BC22" i="7"/>
  <c r="BE22" i="7"/>
  <c r="BA24" i="7"/>
  <c r="BB24" i="7"/>
  <c r="BC24" i="7"/>
  <c r="BD24" i="7"/>
  <c r="BE24" i="7"/>
  <c r="BA25" i="7"/>
  <c r="BB25" i="7"/>
  <c r="BC25" i="7"/>
  <c r="BC27" i="7" s="1"/>
  <c r="BD25" i="7"/>
  <c r="BE25" i="7"/>
  <c r="BA26" i="7"/>
  <c r="BB26" i="7"/>
  <c r="BC26" i="7"/>
  <c r="BD26" i="7"/>
  <c r="BE26" i="7"/>
  <c r="BA27" i="7"/>
  <c r="BE27" i="7"/>
  <c r="BA29" i="7"/>
  <c r="BB29" i="7"/>
  <c r="BB31" i="7" s="1"/>
  <c r="BC29" i="7"/>
  <c r="BD29" i="7"/>
  <c r="BE29" i="7"/>
  <c r="BA30" i="7"/>
  <c r="BA31" i="7" s="1"/>
  <c r="BB30" i="7"/>
  <c r="BC30" i="7"/>
  <c r="BC31" i="7" s="1"/>
  <c r="BD30" i="7"/>
  <c r="BE30" i="7"/>
  <c r="BE31" i="7" s="1"/>
  <c r="BD31" i="7"/>
  <c r="G34" i="7" l="1"/>
  <c r="F46" i="3" s="1"/>
  <c r="BD27" i="7"/>
  <c r="BB27" i="7"/>
  <c r="BA19" i="7"/>
  <c r="BD19" i="7"/>
  <c r="BB19" i="7"/>
  <c r="BD10" i="7"/>
  <c r="BB10" i="7"/>
  <c r="C48" i="3"/>
  <c r="G68" i="6"/>
  <c r="G69" i="6"/>
  <c r="G70" i="6"/>
  <c r="G61" i="6"/>
  <c r="G62" i="6"/>
  <c r="G63" i="6"/>
  <c r="G64" i="6"/>
  <c r="G65" i="6"/>
  <c r="G66" i="6"/>
  <c r="G67" i="6"/>
  <c r="G71" i="6"/>
  <c r="G72" i="6"/>
  <c r="G73" i="6"/>
  <c r="G74" i="6"/>
  <c r="G75" i="6"/>
  <c r="G76" i="6"/>
  <c r="G77" i="6"/>
  <c r="G78" i="6"/>
  <c r="G79" i="6"/>
  <c r="G80" i="6"/>
  <c r="G27" i="6"/>
  <c r="G28" i="6"/>
  <c r="C3" i="6" l="1"/>
  <c r="F3" i="6"/>
  <c r="G8" i="6"/>
  <c r="BB8" i="6"/>
  <c r="BC8" i="6"/>
  <c r="BD8" i="6"/>
  <c r="BE8" i="6"/>
  <c r="G9" i="6"/>
  <c r="BA9" i="6" s="1"/>
  <c r="BB9" i="6"/>
  <c r="BC9" i="6"/>
  <c r="BD9" i="6"/>
  <c r="BE9" i="6"/>
  <c r="BE10" i="6" s="1"/>
  <c r="G10" i="6"/>
  <c r="BC10" i="6"/>
  <c r="G11" i="6"/>
  <c r="G12" i="6"/>
  <c r="BA12" i="6" s="1"/>
  <c r="BB12" i="6"/>
  <c r="BC12" i="6"/>
  <c r="BD12" i="6"/>
  <c r="BE12" i="6"/>
  <c r="G13" i="6"/>
  <c r="BA13" i="6" s="1"/>
  <c r="BB13" i="6"/>
  <c r="BC13" i="6"/>
  <c r="BC19" i="6" s="1"/>
  <c r="BD13" i="6"/>
  <c r="BE13" i="6"/>
  <c r="BE19" i="6" s="1"/>
  <c r="G14" i="6"/>
  <c r="BA14" i="6"/>
  <c r="BB14" i="6"/>
  <c r="BC14" i="6"/>
  <c r="BD14" i="6"/>
  <c r="BE14" i="6"/>
  <c r="G15" i="6"/>
  <c r="BA15" i="6"/>
  <c r="BB15" i="6"/>
  <c r="BC15" i="6"/>
  <c r="BD15" i="6"/>
  <c r="BE15" i="6"/>
  <c r="G16" i="6"/>
  <c r="BA16" i="6"/>
  <c r="BB16" i="6"/>
  <c r="BC16" i="6"/>
  <c r="BD16" i="6"/>
  <c r="BE16" i="6"/>
  <c r="G17" i="6"/>
  <c r="BA17" i="6"/>
  <c r="BB17" i="6"/>
  <c r="BC17" i="6"/>
  <c r="BD17" i="6"/>
  <c r="BE17" i="6"/>
  <c r="G18" i="6"/>
  <c r="BA18" i="6"/>
  <c r="BB18" i="6"/>
  <c r="BC18" i="6"/>
  <c r="BD18" i="6"/>
  <c r="BE18" i="6"/>
  <c r="G19" i="6"/>
  <c r="BB19" i="6"/>
  <c r="BD19" i="6"/>
  <c r="G20" i="6"/>
  <c r="G21" i="6"/>
  <c r="BA21" i="6" s="1"/>
  <c r="BA22" i="6" s="1"/>
  <c r="BB21" i="6"/>
  <c r="BB22" i="6" s="1"/>
  <c r="BC21" i="6"/>
  <c r="BD21" i="6"/>
  <c r="BD22" i="6" s="1"/>
  <c r="BE21" i="6"/>
  <c r="BE22" i="6" s="1"/>
  <c r="G22" i="6"/>
  <c r="BC22" i="6"/>
  <c r="G23" i="6"/>
  <c r="G24" i="6"/>
  <c r="BA24" i="6"/>
  <c r="BB24" i="6"/>
  <c r="BC24" i="6"/>
  <c r="BD24" i="6"/>
  <c r="BE24" i="6"/>
  <c r="G25" i="6"/>
  <c r="BA25" i="6"/>
  <c r="BB25" i="6"/>
  <c r="BC25" i="6"/>
  <c r="BD25" i="6"/>
  <c r="BE25" i="6"/>
  <c r="G26" i="6"/>
  <c r="BA26" i="6"/>
  <c r="BB26" i="6"/>
  <c r="BC26" i="6"/>
  <c r="BC27" i="6" s="1"/>
  <c r="BD26" i="6"/>
  <c r="BE26" i="6"/>
  <c r="BE27" i="6" s="1"/>
  <c r="BB27" i="6"/>
  <c r="BD27" i="6"/>
  <c r="G29" i="6"/>
  <c r="BA29" i="6"/>
  <c r="BB29" i="6"/>
  <c r="BC29" i="6"/>
  <c r="BD29" i="6"/>
  <c r="BE29" i="6"/>
  <c r="G30" i="6"/>
  <c r="BA30" i="6"/>
  <c r="BB30" i="6"/>
  <c r="BC30" i="6"/>
  <c r="BD30" i="6"/>
  <c r="BE30" i="6"/>
  <c r="G31" i="6"/>
  <c r="BA31" i="6"/>
  <c r="BB31" i="6"/>
  <c r="BC31" i="6"/>
  <c r="BD31" i="6"/>
  <c r="BE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50" i="6"/>
  <c r="G51" i="6"/>
  <c r="G52" i="6"/>
  <c r="G53" i="6"/>
  <c r="G54" i="6"/>
  <c r="G55" i="6"/>
  <c r="G56" i="6"/>
  <c r="G57" i="6"/>
  <c r="G58" i="6"/>
  <c r="G59" i="6"/>
  <c r="G60" i="6"/>
  <c r="BA19" i="6" l="1"/>
  <c r="BD10" i="6"/>
  <c r="BB10" i="6"/>
  <c r="BA8" i="6"/>
  <c r="BA10" i="6" s="1"/>
  <c r="G81" i="6"/>
  <c r="BA27" i="6"/>
  <c r="H17" i="2" l="1"/>
  <c r="F49" i="3"/>
  <c r="G49" i="3" s="1"/>
  <c r="G50" i="3" s="1"/>
  <c r="G32" i="5"/>
  <c r="G33" i="5"/>
  <c r="G34" i="5"/>
  <c r="G30" i="5"/>
  <c r="G31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72" i="5"/>
  <c r="G73" i="5"/>
  <c r="G74" i="5"/>
  <c r="G75" i="5"/>
  <c r="G76" i="5"/>
  <c r="G10" i="4" l="1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9" i="4"/>
  <c r="C3" i="5" l="1"/>
  <c r="F3" i="5"/>
  <c r="BA8" i="5"/>
  <c r="BB8" i="5"/>
  <c r="BC8" i="5"/>
  <c r="BD8" i="5"/>
  <c r="BE8" i="5"/>
  <c r="G9" i="5"/>
  <c r="BB9" i="5"/>
  <c r="BC9" i="5"/>
  <c r="BC10" i="5" s="1"/>
  <c r="BD9" i="5"/>
  <c r="BE9" i="5"/>
  <c r="BE10" i="5" s="1"/>
  <c r="BA12" i="5"/>
  <c r="BB12" i="5"/>
  <c r="BC12" i="5"/>
  <c r="BD12" i="5"/>
  <c r="BE12" i="5"/>
  <c r="BA13" i="5"/>
  <c r="BB13" i="5"/>
  <c r="BC13" i="5"/>
  <c r="BD13" i="5"/>
  <c r="BE13" i="5"/>
  <c r="BA14" i="5"/>
  <c r="BB14" i="5"/>
  <c r="BC14" i="5"/>
  <c r="BD14" i="5"/>
  <c r="BE14" i="5"/>
  <c r="BA16" i="5"/>
  <c r="BB16" i="5"/>
  <c r="BC16" i="5"/>
  <c r="BD16" i="5"/>
  <c r="BE16" i="5"/>
  <c r="BA17" i="5"/>
  <c r="BB17" i="5"/>
  <c r="BC17" i="5"/>
  <c r="BD17" i="5"/>
  <c r="BE17" i="5"/>
  <c r="BA18" i="5"/>
  <c r="BB18" i="5"/>
  <c r="BC18" i="5"/>
  <c r="BD18" i="5"/>
  <c r="BE18" i="5"/>
  <c r="BA19" i="5"/>
  <c r="BB19" i="5"/>
  <c r="BC19" i="5"/>
  <c r="BD19" i="5"/>
  <c r="BE19" i="5"/>
  <c r="BE20" i="5"/>
  <c r="BA22" i="5"/>
  <c r="BB22" i="5"/>
  <c r="BB23" i="5" s="1"/>
  <c r="BC22" i="5"/>
  <c r="BD22" i="5"/>
  <c r="BD23" i="5" s="1"/>
  <c r="BE22" i="5"/>
  <c r="BA23" i="5"/>
  <c r="BC23" i="5"/>
  <c r="BE23" i="5"/>
  <c r="BA25" i="5"/>
  <c r="BB25" i="5"/>
  <c r="BC25" i="5"/>
  <c r="BD25" i="5"/>
  <c r="BE25" i="5"/>
  <c r="BA26" i="5"/>
  <c r="BB26" i="5"/>
  <c r="BC26" i="5"/>
  <c r="BC28" i="5" s="1"/>
  <c r="BD26" i="5"/>
  <c r="BE26" i="5"/>
  <c r="BE28" i="5" s="1"/>
  <c r="BA27" i="5"/>
  <c r="BB27" i="5"/>
  <c r="BC27" i="5"/>
  <c r="BD27" i="5"/>
  <c r="BE27" i="5"/>
  <c r="BA28" i="5"/>
  <c r="BA30" i="5"/>
  <c r="BB30" i="5"/>
  <c r="BC30" i="5"/>
  <c r="BD30" i="5"/>
  <c r="BE30" i="5"/>
  <c r="BA31" i="5"/>
  <c r="BB31" i="5"/>
  <c r="BC31" i="5"/>
  <c r="BD31" i="5"/>
  <c r="BE31" i="5"/>
  <c r="BA9" i="5" l="1"/>
  <c r="BA10" i="5" s="1"/>
  <c r="G71" i="5"/>
  <c r="F30" i="3" s="1"/>
  <c r="BA20" i="5"/>
  <c r="BE32" i="5"/>
  <c r="BC32" i="5"/>
  <c r="BA32" i="5"/>
  <c r="BD32" i="5"/>
  <c r="BB32" i="5"/>
  <c r="BC20" i="5"/>
  <c r="BD28" i="5"/>
  <c r="BB28" i="5"/>
  <c r="BD20" i="5"/>
  <c r="BB20" i="5"/>
  <c r="BD10" i="5"/>
  <c r="BB10" i="5"/>
  <c r="C3" i="4"/>
  <c r="F3" i="4"/>
  <c r="G8" i="4"/>
  <c r="BB8" i="4"/>
  <c r="BC8" i="4"/>
  <c r="BC9" i="4" s="1"/>
  <c r="BD8" i="4"/>
  <c r="BE8" i="4"/>
  <c r="BE9" i="4" s="1"/>
  <c r="BA11" i="4"/>
  <c r="BB11" i="4"/>
  <c r="BC11" i="4"/>
  <c r="BD11" i="4"/>
  <c r="BE11" i="4"/>
  <c r="BA12" i="4"/>
  <c r="BB12" i="4"/>
  <c r="BC12" i="4"/>
  <c r="BD12" i="4"/>
  <c r="BE12" i="4"/>
  <c r="BA13" i="4"/>
  <c r="BB13" i="4"/>
  <c r="BC13" i="4"/>
  <c r="BD13" i="4"/>
  <c r="BE13" i="4"/>
  <c r="BA14" i="4"/>
  <c r="BB14" i="4"/>
  <c r="BC14" i="4"/>
  <c r="BD14" i="4"/>
  <c r="BE14" i="4"/>
  <c r="BA15" i="4"/>
  <c r="BB15" i="4"/>
  <c r="BC15" i="4"/>
  <c r="BD15" i="4"/>
  <c r="BE15" i="4"/>
  <c r="BA16" i="4"/>
  <c r="BB16" i="4"/>
  <c r="BC16" i="4"/>
  <c r="BD16" i="4"/>
  <c r="BE16" i="4"/>
  <c r="BA17" i="4"/>
  <c r="BB17" i="4"/>
  <c r="BC17" i="4"/>
  <c r="BD17" i="4"/>
  <c r="BE17" i="4"/>
  <c r="BC18" i="4"/>
  <c r="BA20" i="4"/>
  <c r="BA21" i="4" s="1"/>
  <c r="BB20" i="4"/>
  <c r="BB21" i="4" s="1"/>
  <c r="BC20" i="4"/>
  <c r="BD20" i="4"/>
  <c r="BD21" i="4" s="1"/>
  <c r="BE20" i="4"/>
  <c r="BE21" i="4" s="1"/>
  <c r="BC21" i="4"/>
  <c r="BA23" i="4"/>
  <c r="BB23" i="4"/>
  <c r="BC23" i="4"/>
  <c r="BD23" i="4"/>
  <c r="BE23" i="4"/>
  <c r="BA24" i="4"/>
  <c r="BB24" i="4"/>
  <c r="BC24" i="4"/>
  <c r="BD24" i="4"/>
  <c r="BE24" i="4"/>
  <c r="BA25" i="4"/>
  <c r="BB25" i="4"/>
  <c r="BC25" i="4"/>
  <c r="BD25" i="4"/>
  <c r="BE25" i="4"/>
  <c r="BA28" i="4"/>
  <c r="BB28" i="4"/>
  <c r="BC28" i="4"/>
  <c r="BD28" i="4"/>
  <c r="BE28" i="4"/>
  <c r="BA29" i="4"/>
  <c r="BB29" i="4"/>
  <c r="BB30" i="4" s="1"/>
  <c r="BC29" i="4"/>
  <c r="BD29" i="4"/>
  <c r="BD30" i="4" s="1"/>
  <c r="BE29" i="4"/>
  <c r="BA8" i="4" l="1"/>
  <c r="BA9" i="4" s="1"/>
  <c r="G38" i="4"/>
  <c r="BC26" i="4"/>
  <c r="BE26" i="4"/>
  <c r="BA26" i="4"/>
  <c r="BE18" i="4"/>
  <c r="BA18" i="4"/>
  <c r="BE30" i="4"/>
  <c r="BC30" i="4"/>
  <c r="BA30" i="4"/>
  <c r="BD26" i="4"/>
  <c r="BB26" i="4"/>
  <c r="BD18" i="4"/>
  <c r="BB18" i="4"/>
  <c r="BD9" i="4"/>
  <c r="BB9" i="4"/>
  <c r="BE46" i="3"/>
  <c r="BE47" i="3" s="1"/>
  <c r="I17" i="2" s="1"/>
  <c r="BC46" i="3"/>
  <c r="BB46" i="3"/>
  <c r="BB47" i="3" s="1"/>
  <c r="F17" i="2" s="1"/>
  <c r="BA46" i="3"/>
  <c r="G46" i="3"/>
  <c r="BD46" i="3" s="1"/>
  <c r="BD47" i="3" s="1"/>
  <c r="BC47" i="3"/>
  <c r="G17" i="2" s="1"/>
  <c r="BA47" i="3"/>
  <c r="E17" i="2" s="1"/>
  <c r="C47" i="3"/>
  <c r="BE43" i="3"/>
  <c r="BD43" i="3"/>
  <c r="BC43" i="3"/>
  <c r="BA43" i="3"/>
  <c r="G43" i="3"/>
  <c r="BB43" i="3" s="1"/>
  <c r="BE42" i="3"/>
  <c r="BE44" i="3" s="1"/>
  <c r="I15" i="2" s="1"/>
  <c r="BD42" i="3"/>
  <c r="BC42" i="3"/>
  <c r="BC44" i="3" s="1"/>
  <c r="G15" i="2" s="1"/>
  <c r="BA42" i="3"/>
  <c r="G42" i="3"/>
  <c r="G44" i="3" s="1"/>
  <c r="B15" i="2"/>
  <c r="A15" i="2"/>
  <c r="C44" i="3"/>
  <c r="BE39" i="3"/>
  <c r="BD39" i="3"/>
  <c r="BC39" i="3"/>
  <c r="BA39" i="3"/>
  <c r="BA40" i="3" s="1"/>
  <c r="E14" i="2" s="1"/>
  <c r="G39" i="3"/>
  <c r="BB39" i="3" s="1"/>
  <c r="BE38" i="3"/>
  <c r="BE40" i="3" s="1"/>
  <c r="I14" i="2" s="1"/>
  <c r="BD38" i="3"/>
  <c r="BC38" i="3"/>
  <c r="BC40" i="3" s="1"/>
  <c r="G14" i="2" s="1"/>
  <c r="BA38" i="3"/>
  <c r="G38" i="3"/>
  <c r="G40" i="3" s="1"/>
  <c r="B14" i="2"/>
  <c r="A14" i="2"/>
  <c r="C40" i="3"/>
  <c r="BE35" i="3"/>
  <c r="BD35" i="3"/>
  <c r="BC35" i="3"/>
  <c r="BA35" i="3"/>
  <c r="G35" i="3"/>
  <c r="BB35" i="3" s="1"/>
  <c r="BE34" i="3"/>
  <c r="BD34" i="3"/>
  <c r="BC34" i="3"/>
  <c r="BC36" i="3" s="1"/>
  <c r="G13" i="2" s="1"/>
  <c r="BA34" i="3"/>
  <c r="G34" i="3"/>
  <c r="BB34" i="3" s="1"/>
  <c r="BE33" i="3"/>
  <c r="BD33" i="3"/>
  <c r="BD36" i="3" s="1"/>
  <c r="H13" i="2" s="1"/>
  <c r="BC33" i="3"/>
  <c r="BA33" i="3"/>
  <c r="BA36" i="3" s="1"/>
  <c r="E13" i="2" s="1"/>
  <c r="G33" i="3"/>
  <c r="B13" i="2"/>
  <c r="A13" i="2"/>
  <c r="BE36" i="3"/>
  <c r="I13" i="2" s="1"/>
  <c r="C36" i="3"/>
  <c r="BE30" i="3"/>
  <c r="BE31" i="3" s="1"/>
  <c r="I12" i="2" s="1"/>
  <c r="BD30" i="3"/>
  <c r="BD31" i="3" s="1"/>
  <c r="H12" i="2" s="1"/>
  <c r="BC30" i="3"/>
  <c r="BC31" i="3" s="1"/>
  <c r="G12" i="2" s="1"/>
  <c r="BA30" i="3"/>
  <c r="BA31" i="3" s="1"/>
  <c r="E12" i="2" s="1"/>
  <c r="G30" i="3"/>
  <c r="G31" i="3" s="1"/>
  <c r="B12" i="2"/>
  <c r="A12" i="2"/>
  <c r="C31" i="3"/>
  <c r="BE21" i="3"/>
  <c r="BD21" i="3"/>
  <c r="BD22" i="3" s="1"/>
  <c r="H9" i="2" s="1"/>
  <c r="BC21" i="3"/>
  <c r="BB21" i="3"/>
  <c r="BB22" i="3" s="1"/>
  <c r="F9" i="2" s="1"/>
  <c r="G21" i="3"/>
  <c r="BA21" i="3" s="1"/>
  <c r="BA22" i="3" s="1"/>
  <c r="E9" i="2" s="1"/>
  <c r="B9" i="2"/>
  <c r="A9" i="2"/>
  <c r="BE22" i="3"/>
  <c r="I9" i="2" s="1"/>
  <c r="BC22" i="3"/>
  <c r="G9" i="2" s="1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D19" i="3" s="1"/>
  <c r="H8" i="2" s="1"/>
  <c r="BC12" i="3"/>
  <c r="BB12" i="3"/>
  <c r="BB19" i="3" s="1"/>
  <c r="F8" i="2" s="1"/>
  <c r="G12" i="3"/>
  <c r="BA12" i="3" s="1"/>
  <c r="B8" i="2"/>
  <c r="A8" i="2"/>
  <c r="BE19" i="3"/>
  <c r="I8" i="2" s="1"/>
  <c r="C19" i="3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BC10" i="3"/>
  <c r="G7" i="2" s="1"/>
  <c r="C10" i="3"/>
  <c r="C4" i="3"/>
  <c r="F3" i="3"/>
  <c r="C3" i="3"/>
  <c r="C2" i="2"/>
  <c r="C1" i="2"/>
  <c r="F31" i="1"/>
  <c r="G8" i="1"/>
  <c r="F27" i="3" l="1"/>
  <c r="G27" i="3" s="1"/>
  <c r="G28" i="3" s="1"/>
  <c r="F11" i="2"/>
  <c r="BA44" i="3"/>
  <c r="E15" i="2" s="1"/>
  <c r="BC19" i="3"/>
  <c r="G8" i="2" s="1"/>
  <c r="BE10" i="3"/>
  <c r="I7" i="2" s="1"/>
  <c r="G47" i="3"/>
  <c r="H16" i="2" s="1"/>
  <c r="I18" i="2"/>
  <c r="C20" i="1" s="1"/>
  <c r="BB10" i="3"/>
  <c r="F7" i="2" s="1"/>
  <c r="BD10" i="3"/>
  <c r="H7" i="2" s="1"/>
  <c r="BA19" i="3"/>
  <c r="E8" i="2" s="1"/>
  <c r="G36" i="3"/>
  <c r="BD40" i="3"/>
  <c r="H14" i="2" s="1"/>
  <c r="BD44" i="3"/>
  <c r="H15" i="2" s="1"/>
  <c r="G18" i="2"/>
  <c r="C14" i="1" s="1"/>
  <c r="BA10" i="3"/>
  <c r="E7" i="2" s="1"/>
  <c r="BB30" i="3"/>
  <c r="BB31" i="3" s="1"/>
  <c r="F12" i="2" s="1"/>
  <c r="BB33" i="3"/>
  <c r="BB36" i="3" s="1"/>
  <c r="F13" i="2" s="1"/>
  <c r="BB38" i="3"/>
  <c r="BB40" i="3" s="1"/>
  <c r="F14" i="2" s="1"/>
  <c r="BB42" i="3"/>
  <c r="BB44" i="3" s="1"/>
  <c r="F15" i="2" s="1"/>
  <c r="G10" i="3"/>
  <c r="G19" i="3"/>
  <c r="G22" i="3"/>
  <c r="E18" i="2" l="1"/>
  <c r="C16" i="1" s="1"/>
  <c r="F18" i="2"/>
  <c r="C17" i="1" s="1"/>
  <c r="H18" i="2"/>
  <c r="C15" i="1" s="1"/>
  <c r="C18" i="1" l="1"/>
  <c r="C21" i="1" s="1"/>
  <c r="G22" i="1"/>
  <c r="G21" i="1" l="1"/>
  <c r="C22" i="1"/>
  <c r="F32" i="1" s="1"/>
  <c r="F33" i="1" l="1"/>
  <c r="F34" i="1" s="1"/>
</calcChain>
</file>

<file path=xl/sharedStrings.xml><?xml version="1.0" encoding="utf-8"?>
<sst xmlns="http://schemas.openxmlformats.org/spreadsheetml/2006/main" count="814" uniqueCount="438">
  <si>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</si>
  <si>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</si>
  <si>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</si>
  <si>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</si>
  <si>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</si>
  <si>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</si>
  <si>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</si>
  <si>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</si>
  <si>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</si>
  <si>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</si>
  <si>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</si>
  <si>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</si>
  <si>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</si>
  <si>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</si>
  <si>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</si>
  <si>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</si>
  <si>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</si>
  <si>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</si>
  <si>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</si>
  <si>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</si>
  <si>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</si>
  <si>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</si>
  <si>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</si>
  <si>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</si>
  <si>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</si>
  <si>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</si>
  <si>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</si>
  <si>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</si>
  <si>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</si>
  <si>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</si>
  <si>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</si>
  <si>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</si>
  <si>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</si>
  <si>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</si>
  <si>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</si>
  <si>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</si>
  <si>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</si>
  <si>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</si>
  <si>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</si>
  <si>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</si>
  <si>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</si>
  <si>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</si>
  <si>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</si>
  <si>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</si>
  <si>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</si>
  <si>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</si>
  <si>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</si>
  <si>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</si>
  <si>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</si>
  <si>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</si>
  <si>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</si>
  <si>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</si>
  <si>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</si>
  <si>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</si>
  <si>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</si>
  <si>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</si>
  <si>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</si>
  <si>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</si>
  <si>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</si>
  <si>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</si>
  <si>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</si>
  <si>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</si>
  <si>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</si>
  <si>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</si>
  <si>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</si>
  <si>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</si>
  <si>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</si>
  <si>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Příbran SO 003</t>
  </si>
  <si>
    <t>61</t>
  </si>
  <si>
    <t>Upravy povrchů vnitřní</t>
  </si>
  <si>
    <t>611 42-1431.R00</t>
  </si>
  <si>
    <t xml:space="preserve">Oprava váp.omítek stropů do 50% plochy - štukových </t>
  </si>
  <si>
    <t>m2</t>
  </si>
  <si>
    <t>612 42-1431.R00</t>
  </si>
  <si>
    <t xml:space="preserve">Oprava vápen.omítek stěn do 50 % pl. - štukových </t>
  </si>
  <si>
    <t>97</t>
  </si>
  <si>
    <t>Prorážení otvorů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</si>
  <si>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</si>
  <si>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</si>
  <si>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</si>
  <si>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</si>
  <si>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</si>
  <si>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</si>
  <si>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</si>
  <si>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</si>
  <si>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</si>
  <si>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</si>
  <si>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</si>
  <si>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</si>
  <si>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</si>
  <si>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</si>
  <si>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</si>
  <si>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99</t>
  </si>
  <si>
    <t>Staveništní přesun hmot</t>
  </si>
  <si>
    <t>999 28-1111.R00</t>
  </si>
  <si>
    <t xml:space="preserve">Přesun hmot pro opravy a údržbu do výšky 25 m </t>
  </si>
  <si>
    <t>732</t>
  </si>
  <si>
    <t>Předávací stanice</t>
  </si>
  <si>
    <t xml:space="preserve">Náklady dle přílohy -díl 410 </t>
  </si>
  <si>
    <t>kpl</t>
  </si>
  <si>
    <t>776</t>
  </si>
  <si>
    <t>Podlahy povlakové</t>
  </si>
  <si>
    <t>776 10-1115.R00</t>
  </si>
  <si>
    <t>Vyrovnání podkladů samonivelační hmotou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</si>
  <si>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</si>
  <si>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</si>
  <si>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</si>
  <si>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</si>
  <si>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</si>
  <si>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</si>
  <si>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</si>
  <si>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proprům.podlahy vč.výztuž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</si>
  <si>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</si>
  <si>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</si>
  <si>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</si>
  <si>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</si>
  <si>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</si>
  <si>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</si>
  <si>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</si>
  <si>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</si>
  <si>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M24</t>
  </si>
  <si>
    <t>Montáže vzduchotechnických zař</t>
  </si>
  <si>
    <t>240 01</t>
  </si>
  <si>
    <t xml:space="preserve">Náklady dle přílohy -díl 300 </t>
  </si>
  <si>
    <t>Boukalová Jarmila</t>
  </si>
  <si>
    <t>SO 003 Víceúčelový objekt</t>
  </si>
  <si>
    <t>Stavební přípomoce</t>
  </si>
  <si>
    <t>Pomocné ocelové konstrukce</t>
  </si>
  <si>
    <t xml:space="preserve">Tlakové zkoušky potrubí </t>
  </si>
  <si>
    <t>m</t>
  </si>
  <si>
    <t>Nátěry potrubí syntetické základní s 1x email. do DN 50</t>
  </si>
  <si>
    <t>typ 33-900/1200 (V-Š 3/4")</t>
  </si>
  <si>
    <t xml:space="preserve">Deskové radiátory včetně odvzdušňovacího ventilu a stěnových konzol </t>
  </si>
  <si>
    <t>Ruční hlavice s pojistkou proti odcizení</t>
  </si>
  <si>
    <t>ks</t>
  </si>
  <si>
    <t>G 3/4"</t>
  </si>
  <si>
    <t>Radiátorové šroubení uzavírací a vypouštěcí G 1/2"</t>
  </si>
  <si>
    <t>Radiátorový ventil regulační s přednastavením G 1/2"</t>
  </si>
  <si>
    <t>Ústřední vytápění</t>
  </si>
  <si>
    <t>731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</si>
  <si>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</si>
  <si>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</si>
  <si>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</si>
  <si>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 xml:space="preserve">Tlakoměr kruhový, rozsah 0-10 bar </t>
  </si>
  <si>
    <t xml:space="preserve">Tlakoměr kruhový, rozsah 0-6 bar </t>
  </si>
  <si>
    <t>G 5/4“</t>
  </si>
  <si>
    <t>G 6/4“</t>
  </si>
  <si>
    <t>Odvzdušňovací kulový kohout G 3/8“</t>
  </si>
  <si>
    <t>Vypouštěcí a odvzdušňovací kulový kohout G 1/2“</t>
  </si>
  <si>
    <t>Doplňkové konstrukce z ocelového válc. materiálu včetně nátěrů,</t>
  </si>
  <si>
    <t>Závěsy na potrubí, konzole, objímky</t>
  </si>
  <si>
    <t>Odvzdušňovací nádoby DN 50</t>
  </si>
  <si>
    <t>Orientační štítky na potrubí</t>
  </si>
  <si>
    <t>Potrubí z ocelových trubek závitových v kotelnách a strojovnách</t>
  </si>
  <si>
    <t>Čerpadlo třístupňové DN25/6, G = 1,89 m3/h, el. 230 V</t>
  </si>
  <si>
    <t>Deskový výměník z nerezových desek pájených mědí pro ohřev TV</t>
  </si>
  <si>
    <t xml:space="preserve">   ve spojích svařovaných DN 15 - DN50</t>
  </si>
  <si>
    <t xml:space="preserve"> typ 11-600/500</t>
  </si>
  <si>
    <t>typ 21-600/800</t>
  </si>
  <si>
    <t>typ 21-600/900</t>
  </si>
  <si>
    <t>typ 22-600/800</t>
  </si>
  <si>
    <t>typ 22-600/900</t>
  </si>
  <si>
    <t>typ 22-600/1200</t>
  </si>
  <si>
    <t>typ 33-600/800</t>
  </si>
  <si>
    <t>typ 33-600/900</t>
  </si>
  <si>
    <t>typ 33-600/1000</t>
  </si>
  <si>
    <t>typ 33-600/1100</t>
  </si>
  <si>
    <t>typ 33-600/1200</t>
  </si>
  <si>
    <t>typ 33-600/1400</t>
  </si>
  <si>
    <t>typ 33-900/800</t>
  </si>
  <si>
    <t>typ 33-900/1600 (V-Š 3/4")</t>
  </si>
  <si>
    <t>731 Ústřední vytápění</t>
  </si>
  <si>
    <t>typ 22-900/1100</t>
  </si>
  <si>
    <r>
      <t>Pomocné ocelové konstrukce</t>
    </r>
    <r>
      <rPr>
        <b/>
        <sz val="8"/>
        <rFont val="Arial"/>
        <family val="2"/>
        <charset val="238"/>
      </rPr>
      <t xml:space="preserve"> v ceně potrubí</t>
    </r>
  </si>
  <si>
    <t xml:space="preserve">   včetně tepelné izolace, jm.v. 50 kW</t>
  </si>
  <si>
    <t>Čerpadlo s plynulou regulací otáček v závislosti na tlakové diferenci DN 25/6, G = 1,68 m3/h, el. 230 V</t>
  </si>
  <si>
    <t>Čerpadlo s plynulou regulací otáček v závislosti na tlakové diferenci DN 32/6, G = 2,38 m3/h, el. 230 V</t>
  </si>
  <si>
    <t>Čerpadlo s plynulou regulací otáček v závislosti na tlakové diferenci DN 32/6, G = 2,63 m3/h, el. 230 V</t>
  </si>
  <si>
    <t>Čerpadlo třístupňové DN25/6, G = 2,30 m3/h, el. 230 V</t>
  </si>
  <si>
    <t>Čerpadlo  třístupňové, dobíjecí okruh TV, DN25/10, G = 1,53 m3/h, el. 230 V</t>
  </si>
  <si>
    <t xml:space="preserve">   ve spojích svařovaných do DN 50</t>
  </si>
  <si>
    <t xml:space="preserve">Potrubí z ocelových trubek hladkých v kotelnách a strojovnách </t>
  </si>
  <si>
    <t>DN 65 - 76/3.2</t>
  </si>
  <si>
    <t xml:space="preserve">Potrubí dobíjecího okruhu TV ze síťovaného polyethylenu PEX-a, max teplota 70°C, </t>
  </si>
  <si>
    <t>PN 10 bar, včetně  spojovacích armatur a fitinek DN 25</t>
  </si>
  <si>
    <t>Uzavírací ventil s lineární škrticí charakteristikou  - armatury na vstupu do PS, DN 65</t>
  </si>
  <si>
    <t>Regulátor diferenčního tlaku plynule nastavitelný, montáž do zpětného potrubí,</t>
  </si>
  <si>
    <t>včetně kapiláry do přívodního potrubí a návarku 1/4“,</t>
  </si>
  <si>
    <t>se schopností regulovat až po úplné uzavření, PN 25, DN 50</t>
  </si>
  <si>
    <t>Mezipřírubová uzavírací klapka včetně přírub DN65/6</t>
  </si>
  <si>
    <t>Filtr přírubový s výměnnou vložkou DN  65/16</t>
  </si>
  <si>
    <t>Pojistný ventil G = 0,96 m3/h,  otv.př. 10 bar  - dobíjecí okruh TV</t>
  </si>
  <si>
    <t>Kulový kohout G 3/4“</t>
  </si>
  <si>
    <t>G 1“</t>
  </si>
  <si>
    <t>Filtr závitový s výměnnou vložkou G 3/4“</t>
  </si>
  <si>
    <t>Zpětný ventil G 3/4"</t>
  </si>
  <si>
    <t>Vyvažovací regulační ventil s přednastavením a vypouštěním G 3/4"</t>
  </si>
  <si>
    <t>Nátěry potrubí syntetické základní do DN 50</t>
  </si>
  <si>
    <t>Nátěry potrubí syntetické základní do DN 65</t>
  </si>
  <si>
    <t>Tepelná izolace potrubí a kolen z polyetylenu tl. 25 mm do DN 50</t>
  </si>
  <si>
    <t>Izolace potrubí a kolen z minerální vlny s povrchovou úpravou AL folií vyztuženou- přípojka do PS</t>
  </si>
  <si>
    <t xml:space="preserve"> tl. 40 mm  - d 76 mm</t>
  </si>
  <si>
    <t xml:space="preserve">Zákryt Al plechem potrubí přípojky do PS DN65 </t>
  </si>
  <si>
    <t>Akumulační nádoba pro TV, s magneziovou anodou, PN 10,</t>
  </si>
  <si>
    <t xml:space="preserve">   objem 300l  včetně tepelné izolace</t>
  </si>
  <si>
    <t xml:space="preserve"> diferenci DN 25/6, G=0,49m3/h, el.230W</t>
  </si>
  <si>
    <t xml:space="preserve">Čerpadlo s plynulou regulací otáček v závislosti na tlakové </t>
  </si>
  <si>
    <t xml:space="preserve">  tep.izolace, modul 120, 14 hrdel, L = 2900 mm</t>
  </si>
  <si>
    <t xml:space="preserve">Kombinovaný rozdělovač a sběrač RS kombi včetně konzol, </t>
  </si>
  <si>
    <t>732 111</t>
  </si>
  <si>
    <t>732 102</t>
  </si>
  <si>
    <t>732 101</t>
  </si>
  <si>
    <t>732 302</t>
  </si>
  <si>
    <t>732 301</t>
  </si>
  <si>
    <t>732 303</t>
  </si>
  <si>
    <t>732 304</t>
  </si>
  <si>
    <t>732 305</t>
  </si>
  <si>
    <t>732 306</t>
  </si>
  <si>
    <t>732 307</t>
  </si>
  <si>
    <t>733 101</t>
  </si>
  <si>
    <t>733 102</t>
  </si>
  <si>
    <t>733 171</t>
  </si>
  <si>
    <t>733 103</t>
  </si>
  <si>
    <t>733 104</t>
  </si>
  <si>
    <t>767 101</t>
  </si>
  <si>
    <t>732 Předávací stanice</t>
  </si>
  <si>
    <t>734 101</t>
  </si>
  <si>
    <t>na vstupu do PS, DN 65</t>
  </si>
  <si>
    <t>734 102</t>
  </si>
  <si>
    <t>734 120</t>
  </si>
  <si>
    <t>731 01</t>
  </si>
  <si>
    <t>Náklady dle přílohy - díl 400</t>
  </si>
  <si>
    <t>Boukalová</t>
  </si>
  <si>
    <t>říjen 2011</t>
  </si>
  <si>
    <t>Vypracování výrobní dokumentace M + R</t>
  </si>
  <si>
    <t>360 46</t>
  </si>
  <si>
    <t>Revize včetně revizní zprávy</t>
  </si>
  <si>
    <t>Seřízení ma uvedení do provozu</t>
  </si>
  <si>
    <t>360 45</t>
  </si>
  <si>
    <t>Vypracování SW podstanice</t>
  </si>
  <si>
    <t>360 44</t>
  </si>
  <si>
    <t>Převodník metalika-optika</t>
  </si>
  <si>
    <t>360 43</t>
  </si>
  <si>
    <t>Ovládací panel pro montáž na čelní desku rozváděče</t>
  </si>
  <si>
    <t>360 42</t>
  </si>
  <si>
    <t>360 41</t>
  </si>
  <si>
    <t>360 40</t>
  </si>
  <si>
    <t>360 39</t>
  </si>
  <si>
    <t xml:space="preserve">  </t>
  </si>
  <si>
    <t>Vodič CYA 6 mm2, žlutozelený</t>
  </si>
  <si>
    <t>360 38</t>
  </si>
  <si>
    <t>Ukončení kabelů smršťovací záklopkou</t>
  </si>
  <si>
    <t>360 37</t>
  </si>
  <si>
    <t>360 36</t>
  </si>
  <si>
    <t>Krabice se svorkama  na povrch (Acidur)</t>
  </si>
  <si>
    <t>360 35</t>
  </si>
  <si>
    <t>kg</t>
  </si>
  <si>
    <t>Materiál úhelník 35x35x3</t>
  </si>
  <si>
    <t>360 34</t>
  </si>
  <si>
    <t>360 33</t>
  </si>
  <si>
    <t>Kotevní destička</t>
  </si>
  <si>
    <t>360 32</t>
  </si>
  <si>
    <t>360 31</t>
  </si>
  <si>
    <t>Žlab MARS 125x50 včetně kolen, podpěr a vík</t>
  </si>
  <si>
    <t>360 30</t>
  </si>
  <si>
    <t>360 29</t>
  </si>
  <si>
    <t>Žlab MARS 62x50 včetně kolen, podpěr a vík</t>
  </si>
  <si>
    <t>360 28</t>
  </si>
  <si>
    <t>360 27</t>
  </si>
  <si>
    <t>Kabel LAM TWIN 4x2x0,5 pevně uložený</t>
  </si>
  <si>
    <t>360 26</t>
  </si>
  <si>
    <t>360 25</t>
  </si>
  <si>
    <t>Kabel CYKY 5J x 1, 5 pevně uložený</t>
  </si>
  <si>
    <t>360 24</t>
  </si>
  <si>
    <t>360 23</t>
  </si>
  <si>
    <t>Kabel CYKY 3J x 1, 5 pevně uložený</t>
  </si>
  <si>
    <t>360 22</t>
  </si>
  <si>
    <t>360 21</t>
  </si>
  <si>
    <t>Kabel JYSTY 2P x 0,8 pevně uložený</t>
  </si>
  <si>
    <t>360 20</t>
  </si>
  <si>
    <t>KABELY A KONSTRUKCE VČETNĚ NÁTĚRŮ</t>
  </si>
  <si>
    <t>360 19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</si>
  <si>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</si>
  <si>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</si>
  <si>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</si>
  <si>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</si>
  <si>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</si>
  <si>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</si>
  <si>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</si>
  <si>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</si>
  <si>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</si>
  <si>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</si>
  <si>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</si>
  <si>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</si>
  <si>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</si>
  <si>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</si>
  <si>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</si>
  <si>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</si>
  <si>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</si>
  <si>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</si>
  <si>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</si>
  <si>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</si>
  <si>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</si>
  <si>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</si>
  <si>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</si>
  <si>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</si>
  <si>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</si>
  <si>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</si>
  <si>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</si>
  <si>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</si>
  <si>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</si>
  <si>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</si>
  <si>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</si>
  <si>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SO 002 Truhlárna</t>
  </si>
  <si>
    <t>Čidlo teploty tyčové , 9/1-2x,10/1, 11/1,12/1,13/1,14/1,15/1,15/3,16/1,101/1</t>
  </si>
  <si>
    <t>Prostorový snímač teploty ,11/2,13/2,14/2,16/4</t>
  </si>
  <si>
    <t>Snímač tlaku , 0-10V, 0-6B,9/2,</t>
  </si>
  <si>
    <t>Stonkový termostat, 30 až 90 st.C, 16/2-5x</t>
  </si>
  <si>
    <t>Kanálový teploměr, 100/1-3x</t>
  </si>
  <si>
    <t>Zámrazový termostat, 101/2</t>
  </si>
  <si>
    <t>Servopohon klapky, 24V, 50 hZ, 0-10V, 100/2</t>
  </si>
  <si>
    <t>Servopohon klapky, 230, 50 Hz,3 bod.,101/4</t>
  </si>
  <si>
    <t>Servopohon klapky, s pružinovým uzávěrem, 230V, 50 Hz, 101/3</t>
  </si>
  <si>
    <t>Snímač tlakové diference, 0-10OPa, 0-10V, 101/5</t>
  </si>
  <si>
    <t>Diferenční manostat, 0-300Pa, 102/1-2x, 102/2-2x</t>
  </si>
  <si>
    <t>Snímač zaplavení včetně elektrod, 16/3</t>
  </si>
  <si>
    <t>Havarijní ventil s elektrohydraulickým uzávěrem, DN 65, PN25, pohon 230V,50 Hz, 16/5</t>
  </si>
  <si>
    <t>ROZVÁDĚČ RA-003</t>
  </si>
  <si>
    <t xml:space="preserve"> Skříňový rozváděč, šířka 800, výška 2000, hloubka 400 mm, přívod a vývody horem,včetně jističů,relé,motorových spouštěčů, stykačů, prodrátování,  svorek, přepínačů, signálek a pod, </t>
  </si>
  <si>
    <t>Podstanice řídícího systému pro  AI=20,DI=20, AO=10, DO=15</t>
  </si>
  <si>
    <t>SOFTWARE objektu 003</t>
  </si>
  <si>
    <t>celkem za</t>
  </si>
  <si>
    <t>M 36 Měřící a regulační zařízení</t>
  </si>
  <si>
    <t>360 47</t>
  </si>
  <si>
    <t>360 48</t>
  </si>
  <si>
    <t>360 49</t>
  </si>
  <si>
    <t>360 50</t>
  </si>
  <si>
    <t>360 51</t>
  </si>
  <si>
    <t>360 52</t>
  </si>
  <si>
    <t>360 53</t>
  </si>
  <si>
    <t>360 54</t>
  </si>
  <si>
    <t>360 55</t>
  </si>
  <si>
    <t>360 56</t>
  </si>
  <si>
    <t>360 57</t>
  </si>
  <si>
    <t>360 58</t>
  </si>
  <si>
    <t>360 59</t>
  </si>
  <si>
    <t>360 60</t>
  </si>
  <si>
    <t>360 61</t>
  </si>
  <si>
    <t>360 62</t>
  </si>
  <si>
    <t>Náklady dle přílohy díl 700</t>
  </si>
  <si>
    <t>,</t>
  </si>
  <si>
    <t>M 24</t>
  </si>
  <si>
    <t>M36</t>
  </si>
  <si>
    <t>MaR</t>
  </si>
  <si>
    <t>Vzduchotechnika</t>
  </si>
  <si>
    <t>KOMPAKTNÍ VZDUCHOTECHNICKÁ JEDNOTKA V PODSTROPNÍM PROVEDENÍ</t>
  </si>
  <si>
    <t/>
  </si>
  <si>
    <t>PŘÍVOD VZDUCHU: 3700m3/h</t>
  </si>
  <si>
    <t>VENTILÁTOR: příkon 2,8kW, proud 4,1A, napětí 400V</t>
  </si>
  <si>
    <t>TLAK: 200Pa</t>
  </si>
  <si>
    <t>VODNÍ OHŘÍVAČ: výkon 44kW, voda 80/60°C</t>
  </si>
  <si>
    <t>ODVOD VZDUCHU: 3700m3/h</t>
  </si>
  <si>
    <t>FILTR: EU4</t>
  </si>
  <si>
    <t>DESKOVÝ REKUPERÁTOR</t>
  </si>
  <si>
    <t>KLAPKY NA SÁNÍ A NA PŘÍVODU</t>
  </si>
  <si>
    <t>SIFON</t>
  </si>
  <si>
    <t>BUŇKOVÝ TLUMIČ HLUKU s děrovaným plechem</t>
  </si>
  <si>
    <t>500x500x2000 náběhy na obou koncích tlumiče</t>
  </si>
  <si>
    <t>PROTIDEŠŤOVÁ ŽALUZIE HLINÍKOVÁ</t>
  </si>
  <si>
    <t>900x500 mm</t>
  </si>
  <si>
    <t>VYÚSTKA PRŮMYSLOVÁ</t>
  </si>
  <si>
    <t>900x500 jednořadá bez regulace</t>
  </si>
  <si>
    <t>400x200 dvouřadá s regulací R2</t>
  </si>
  <si>
    <t>TEPELNÉ IZOLACE POTRUBÍ DLE
OZNAČENÍ NA VÝKRESU:
IZOLACE POTRUBÍ DESKOU
Z MINERÁLNÍ PLSTI  1x POLEP
AL FOLIÍ NA TRNY</t>
  </si>
  <si>
    <t>tl 40mm</t>
  </si>
  <si>
    <t>ČTYŘHRANNÉ POTRUBÍ SKUPINY I.
MATERIÁL POZINKOVANÝ PLECH</t>
  </si>
  <si>
    <t xml:space="preserve"> do obvodu 2630 20% tvarovek</t>
  </si>
  <si>
    <t>bm</t>
  </si>
  <si>
    <t xml:space="preserve"> do obvodu 1890 20% tvarovek</t>
  </si>
  <si>
    <t>ZASLEPENÍ ČTYŘHRANNÉ TROUBY
SKUPINY I. Z POZINKOVANÉHO PLECHU</t>
  </si>
  <si>
    <t xml:space="preserve"> do obvodu 1890</t>
  </si>
  <si>
    <t>1.1</t>
  </si>
  <si>
    <t>Poz</t>
  </si>
  <si>
    <t>1.2</t>
  </si>
  <si>
    <t>1.3</t>
  </si>
  <si>
    <t>1.4</t>
  </si>
  <si>
    <t>1.5</t>
  </si>
  <si>
    <t>1.6</t>
  </si>
  <si>
    <t>M 24 Vzduchotechnika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</si>
  <si>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kv=6,3m3/hod, PN16, pohon 24V, 0-10V, 11/3,10/3</t>
    </r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</si>
  <si>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kv=10m3/hod, PN16, 24V, pohon 0-10V, 12/3,</t>
    </r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</si>
  <si>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kv=4m3/hod, PN16, 24V, pohon 0-10V, 13/3</t>
    </r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</si>
  <si>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kv=1,9m3/hod, PN16, 24V, pohon 0-10V, 14/3,</t>
    </r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</si>
  <si>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kv=12m3/hod, PN16, 24V, pohon 0-10V, 15/3,</t>
    </r>
  </si>
  <si>
    <t>720 Zdravotní instalaace celkem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</si>
  <si>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</si>
  <si>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</si>
  <si>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</si>
  <si>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</si>
  <si>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</si>
  <si>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</si>
  <si>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</si>
  <si>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</si>
  <si>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</si>
  <si>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</si>
  <si>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Pozink.žlábky pro potrubí pod stropem DN 40 </t>
  </si>
  <si>
    <t>722 17-9001</t>
  </si>
  <si>
    <t>Potrubí z PPR Instaplast, studená, D 32/4,4 mm vč. izol tl 25mm</t>
  </si>
  <si>
    <t>722 17-2313.R00</t>
  </si>
  <si>
    <t xml:space="preserve">Kulový kohout s vypouš´t  DN 25 </t>
  </si>
  <si>
    <t>722 22-2332</t>
  </si>
  <si>
    <t>kus</t>
  </si>
  <si>
    <t xml:space="preserve">Teploměr přímý s pouzdrem </t>
  </si>
  <si>
    <t>734 41-1111.R00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</si>
  <si>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</si>
  <si>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</si>
  <si>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</si>
  <si>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</si>
  <si>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</si>
  <si>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</si>
  <si>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</si>
  <si>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</si>
  <si>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Průraz přes zeď vel 100x100mm </t>
  </si>
  <si>
    <t>973 31-9005</t>
  </si>
  <si>
    <t xml:space="preserve">Zkouška těsnosti kanalizace vodou DN 125 </t>
  </si>
  <si>
    <t>721 29-0111.R00</t>
  </si>
  <si>
    <t xml:space="preserve">Potrubí HT připojovací DN 32 x 1,8 mm </t>
  </si>
  <si>
    <t>721 17-6101.R00</t>
  </si>
  <si>
    <t xml:space="preserve">Potrubí HT připojovací DN 40 x 1,8 mm </t>
  </si>
  <si>
    <t>721 17-6102.R00</t>
  </si>
  <si>
    <t>Vnitřní kanalizace</t>
  </si>
  <si>
    <t>721</t>
  </si>
  <si>
    <t>Sníž.energet náročnosti pro vytápění věznice Příbram</t>
  </si>
  <si>
    <t>720</t>
  </si>
  <si>
    <t>Zdravotní instalace</t>
  </si>
  <si>
    <t>720 01</t>
  </si>
  <si>
    <t>Náklady dle přílohy - díl 200</t>
  </si>
  <si>
    <t>720 Zdravotní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</si>
</sst>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0_ ;[Red]\-#,##0.00\ "/>
    <numFmt numFmtId="166" formatCode="#,##0_ ;[Red]\-#,##0\ 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i/>
      <sz val="8"/>
      <name val="Arial CE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</font>
    <font>
      <sz val="8"/>
      <color rgb="FF000000"/>
      <name val="Segoe UI"/>
      <family val="2"/>
      <charset val="238"/>
    </font>
    <font>
      <sz val="8"/>
      <color rgb="FF000000"/>
      <name val="Arial"/>
      <family val="2"/>
      <charset val="238"/>
    </font>
    <font>
      <b/>
      <i/>
      <sz val="10"/>
      <name val="Arial CE"/>
    </font>
    <font>
      <b/>
      <i/>
      <sz val="11"/>
      <color rgb="FF000000"/>
      <name val="Segoe UI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21" fillId="0" borderId="0"/>
    <xf numFmtId="0" fontId="26" fillId="0" borderId="0"/>
    <xf numFmtId="0" fontId="1" fillId="0" borderId="0"/>
  </cellStyleXfs>
  <cellXfs count="317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8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4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0" fillId="0" borderId="44" xfId="1" applyBorder="1"/>
    <xf numFmtId="0" fontId="10" fillId="0" borderId="44" xfId="1" applyBorder="1" applyAlignment="1">
      <alignment horizontal="right"/>
    </xf>
    <xf numFmtId="0" fontId="10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0" fillId="0" borderId="48" xfId="1" applyBorder="1"/>
    <xf numFmtId="0" fontId="10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3" fontId="8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2" fillId="0" borderId="0" xfId="0" applyFont="1" applyFill="1" applyAlignment="1">
      <alignment horizontal="centerContinuous"/>
    </xf>
    <xf numFmtId="3" fontId="2" fillId="0" borderId="0" xfId="0" applyNumberFormat="1" applyFont="1" applyFill="1" applyAlignment="1">
      <alignment horizontal="centerContinuous"/>
    </xf>
    <xf numFmtId="0" fontId="0" fillId="0" borderId="0" xfId="0" applyFill="1"/>
    <xf numFmtId="0" fontId="12" fillId="0" borderId="30" xfId="0" applyFont="1" applyFill="1" applyBorder="1"/>
    <xf numFmtId="0" fontId="12" fillId="0" borderId="31" xfId="0" applyFont="1" applyFill="1" applyBorder="1"/>
    <xf numFmtId="0" fontId="0" fillId="0" borderId="55" xfId="0" applyFill="1" applyBorder="1"/>
    <xf numFmtId="0" fontId="12" fillId="0" borderId="56" xfId="0" applyFont="1" applyFill="1" applyBorder="1" applyAlignment="1">
      <alignment horizontal="right"/>
    </xf>
    <xf numFmtId="0" fontId="12" fillId="0" borderId="31" xfId="0" applyFont="1" applyFill="1" applyBorder="1" applyAlignment="1">
      <alignment horizontal="right"/>
    </xf>
    <xf numFmtId="0" fontId="12" fillId="0" borderId="32" xfId="0" applyFont="1" applyFill="1" applyBorder="1" applyAlignment="1">
      <alignment horizontal="center"/>
    </xf>
    <xf numFmtId="4" fontId="13" fillId="0" borderId="31" xfId="0" applyNumberFormat="1" applyFont="1" applyFill="1" applyBorder="1" applyAlignment="1">
      <alignment horizontal="right"/>
    </xf>
    <xf numFmtId="4" fontId="13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6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0" fillId="0" borderId="0" xfId="1" applyFill="1"/>
    <xf numFmtId="0" fontId="15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right"/>
    </xf>
    <xf numFmtId="0" fontId="4" fillId="0" borderId="44" xfId="1" applyFont="1" applyFill="1" applyBorder="1"/>
    <xf numFmtId="0" fontId="10" fillId="0" borderId="44" xfId="1" applyFill="1" applyBorder="1"/>
    <xf numFmtId="0" fontId="11" fillId="0" borderId="44" xfId="1" applyFont="1" applyFill="1" applyBorder="1" applyAlignment="1">
      <alignment horizontal="right"/>
    </xf>
    <xf numFmtId="0" fontId="10" fillId="0" borderId="44" xfId="1" applyFill="1" applyBorder="1" applyAlignment="1">
      <alignment horizontal="left"/>
    </xf>
    <xf numFmtId="0" fontId="10" fillId="0" borderId="45" xfId="1" applyFill="1" applyBorder="1"/>
    <xf numFmtId="0" fontId="4" fillId="0" borderId="48" xfId="1" applyFont="1" applyFill="1" applyBorder="1"/>
    <xf numFmtId="0" fontId="10" fillId="0" borderId="48" xfId="1" applyFill="1" applyBorder="1"/>
    <xf numFmtId="0" fontId="11" fillId="0" borderId="0" xfId="1" applyFont="1" applyFill="1"/>
    <xf numFmtId="0" fontId="10" fillId="0" borderId="0" xfId="1" applyFont="1" applyFill="1"/>
    <xf numFmtId="0" fontId="10" fillId="0" borderId="0" xfId="1" applyFill="1" applyAlignment="1">
      <alignment horizontal="right"/>
    </xf>
    <xf numFmtId="0" fontId="10" fillId="0" borderId="0" xfId="1" applyFill="1" applyAlignment="1"/>
    <xf numFmtId="49" fontId="5" fillId="0" borderId="57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7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0" fillId="0" borderId="53" xfId="1" applyFill="1" applyBorder="1" applyAlignment="1">
      <alignment horizontal="center"/>
    </xf>
    <xf numFmtId="0" fontId="10" fillId="0" borderId="53" xfId="1" applyNumberFormat="1" applyFill="1" applyBorder="1" applyAlignment="1">
      <alignment horizontal="right"/>
    </xf>
    <xf numFmtId="0" fontId="10" fillId="0" borderId="53" xfId="1" applyNumberFormat="1" applyFill="1" applyBorder="1"/>
    <xf numFmtId="0" fontId="10" fillId="0" borderId="0" xfId="1" applyNumberFormat="1"/>
    <xf numFmtId="0" fontId="17" fillId="0" borderId="0" xfId="1" applyFont="1"/>
    <xf numFmtId="0" fontId="8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9" fillId="0" borderId="53" xfId="1" applyFont="1" applyFill="1" applyBorder="1" applyAlignment="1">
      <alignment wrapText="1"/>
    </xf>
    <xf numFmtId="49" fontId="18" fillId="0" borderId="53" xfId="1" applyNumberFormat="1" applyFont="1" applyFill="1" applyBorder="1" applyAlignment="1">
      <alignment horizontal="center" shrinkToFit="1"/>
    </xf>
    <xf numFmtId="4" fontId="18" fillId="0" borderId="53" xfId="1" applyNumberFormat="1" applyFont="1" applyFill="1" applyBorder="1" applyAlignment="1">
      <alignment horizontal="right"/>
    </xf>
    <xf numFmtId="4" fontId="18" fillId="0" borderId="53" xfId="1" applyNumberFormat="1" applyFont="1" applyFill="1" applyBorder="1"/>
    <xf numFmtId="0" fontId="10" fillId="0" borderId="60" xfId="1" applyFill="1" applyBorder="1" applyAlignment="1">
      <alignment horizontal="center"/>
    </xf>
    <xf numFmtId="49" fontId="4" fillId="0" borderId="60" xfId="1" applyNumberFormat="1" applyFont="1" applyFill="1" applyBorder="1" applyAlignment="1">
      <alignment horizontal="left"/>
    </xf>
    <xf numFmtId="0" fontId="4" fillId="0" borderId="60" xfId="1" applyFont="1" applyFill="1" applyBorder="1"/>
    <xf numFmtId="4" fontId="10" fillId="0" borderId="60" xfId="1" applyNumberFormat="1" applyFill="1" applyBorder="1" applyAlignment="1">
      <alignment horizontal="right"/>
    </xf>
    <xf numFmtId="4" fontId="6" fillId="0" borderId="6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10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5" xfId="0" applyNumberFormat="1" applyFont="1" applyFill="1" applyBorder="1"/>
    <xf numFmtId="3" fontId="8" fillId="0" borderId="6" xfId="0" applyNumberFormat="1" applyFont="1" applyFill="1" applyBorder="1"/>
    <xf numFmtId="3" fontId="8" fillId="0" borderId="53" xfId="0" applyNumberFormat="1" applyFont="1" applyFill="1" applyBorder="1"/>
    <xf numFmtId="3" fontId="8" fillId="0" borderId="54" xfId="0" applyNumberFormat="1" applyFont="1" applyFill="1" applyBorder="1"/>
    <xf numFmtId="4" fontId="23" fillId="0" borderId="53" xfId="1" applyNumberFormat="1" applyFont="1" applyFill="1" applyBorder="1"/>
    <xf numFmtId="4" fontId="23" fillId="0" borderId="53" xfId="1" applyNumberFormat="1" applyFont="1" applyFill="1" applyBorder="1" applyAlignment="1">
      <alignment horizontal="right"/>
    </xf>
    <xf numFmtId="49" fontId="25" fillId="0" borderId="53" xfId="1" applyNumberFormat="1" applyFont="1" applyFill="1" applyBorder="1" applyAlignment="1">
      <alignment horizontal="left"/>
    </xf>
    <xf numFmtId="0" fontId="23" fillId="0" borderId="53" xfId="1" applyFont="1" applyFill="1" applyBorder="1" applyAlignment="1">
      <alignment horizontal="center"/>
    </xf>
    <xf numFmtId="0" fontId="9" fillId="0" borderId="53" xfId="1" applyFont="1" applyFill="1" applyBorder="1" applyAlignment="1">
      <alignment horizontal="center"/>
    </xf>
    <xf numFmtId="4" fontId="10" fillId="0" borderId="53" xfId="1" applyNumberFormat="1" applyFill="1" applyBorder="1" applyAlignment="1">
      <alignment horizontal="right"/>
    </xf>
    <xf numFmtId="4" fontId="6" fillId="0" borderId="53" xfId="1" applyNumberFormat="1" applyFont="1" applyFill="1" applyBorder="1"/>
    <xf numFmtId="0" fontId="10" fillId="0" borderId="60" xfId="1" applyBorder="1"/>
    <xf numFmtId="0" fontId="10" fillId="0" borderId="20" xfId="1" applyBorder="1"/>
    <xf numFmtId="0" fontId="22" fillId="0" borderId="20" xfId="1" applyFont="1" applyBorder="1"/>
    <xf numFmtId="0" fontId="10" fillId="0" borderId="53" xfId="1" applyBorder="1"/>
    <xf numFmtId="0" fontId="24" fillId="0" borderId="53" xfId="3" applyFont="1" applyBorder="1" applyAlignment="1">
      <alignment horizontal="center"/>
    </xf>
    <xf numFmtId="0" fontId="24" fillId="0" borderId="53" xfId="3" applyFont="1" applyBorder="1" applyAlignment="1">
      <alignment horizontal="left" indent="1"/>
    </xf>
    <xf numFmtId="0" fontId="24" fillId="0" borderId="53" xfId="3" applyNumberFormat="1" applyFont="1" applyBorder="1" applyAlignment="1">
      <alignment horizontal="center" wrapText="1"/>
    </xf>
    <xf numFmtId="0" fontId="24" fillId="0" borderId="13" xfId="3" applyFont="1" applyBorder="1" applyAlignment="1">
      <alignment horizontal="left" indent="1"/>
    </xf>
    <xf numFmtId="0" fontId="24" fillId="0" borderId="53" xfId="3" applyNumberFormat="1" applyFont="1" applyBorder="1" applyAlignment="1">
      <alignment horizontal="left" wrapText="1" indent="1"/>
    </xf>
    <xf numFmtId="4" fontId="23" fillId="0" borderId="6" xfId="1" applyNumberFormat="1" applyFont="1" applyFill="1" applyBorder="1" applyAlignment="1">
      <alignment horizontal="right"/>
    </xf>
    <xf numFmtId="0" fontId="10" fillId="0" borderId="58" xfId="1" applyBorder="1"/>
    <xf numFmtId="0" fontId="24" fillId="0" borderId="6" xfId="0" applyFont="1" applyBorder="1" applyAlignment="1">
      <alignment horizontal="left" indent="1"/>
    </xf>
    <xf numFmtId="0" fontId="24" fillId="0" borderId="53" xfId="0" applyFont="1" applyBorder="1" applyAlignment="1">
      <alignment horizontal="center"/>
    </xf>
    <xf numFmtId="0" fontId="24" fillId="0" borderId="6" xfId="3" applyFont="1" applyBorder="1" applyAlignment="1"/>
    <xf numFmtId="0" fontId="24" fillId="0" borderId="6" xfId="0" applyFont="1" applyBorder="1" applyAlignment="1"/>
    <xf numFmtId="0" fontId="24" fillId="0" borderId="28" xfId="3" applyFont="1" applyBorder="1" applyAlignment="1">
      <alignment horizontal="center"/>
    </xf>
    <xf numFmtId="0" fontId="24" fillId="0" borderId="53" xfId="0" applyFont="1" applyBorder="1" applyAlignment="1">
      <alignment horizontal="left" indent="1"/>
    </xf>
    <xf numFmtId="0" fontId="24" fillId="0" borderId="13" xfId="0" applyFont="1" applyBorder="1" applyAlignment="1">
      <alignment horizontal="center"/>
    </xf>
    <xf numFmtId="0" fontId="24" fillId="0" borderId="6" xfId="0" applyNumberFormat="1" applyFont="1" applyBorder="1" applyAlignment="1">
      <alignment horizontal="left" wrapText="1" indent="1"/>
    </xf>
    <xf numFmtId="0" fontId="24" fillId="0" borderId="53" xfId="0" applyNumberFormat="1" applyFont="1" applyBorder="1" applyAlignment="1">
      <alignment horizontal="center" wrapText="1"/>
    </xf>
    <xf numFmtId="0" fontId="24" fillId="0" borderId="28" xfId="3" applyFont="1" applyBorder="1" applyAlignment="1">
      <alignment horizontal="center" vertical="center"/>
    </xf>
    <xf numFmtId="3" fontId="24" fillId="0" borderId="6" xfId="3" applyNumberFormat="1" applyFont="1" applyBorder="1" applyAlignment="1">
      <alignment horizontal="left"/>
    </xf>
    <xf numFmtId="3" fontId="24" fillId="0" borderId="6" xfId="3" applyNumberFormat="1" applyFont="1" applyBorder="1" applyAlignment="1"/>
    <xf numFmtId="3" fontId="24" fillId="0" borderId="53" xfId="3" applyNumberFormat="1" applyFont="1" applyBorder="1" applyAlignment="1"/>
    <xf numFmtId="3" fontId="24" fillId="0" borderId="6" xfId="3" applyNumberFormat="1" applyFont="1" applyBorder="1" applyAlignment="1">
      <alignment wrapText="1"/>
    </xf>
    <xf numFmtId="4" fontId="22" fillId="0" borderId="60" xfId="1" applyNumberFormat="1" applyFont="1" applyBorder="1"/>
    <xf numFmtId="4" fontId="18" fillId="0" borderId="6" xfId="1" applyNumberFormat="1" applyFont="1" applyBorder="1"/>
    <xf numFmtId="4" fontId="18" fillId="0" borderId="6" xfId="1" applyNumberFormat="1" applyFont="1" applyFill="1" applyBorder="1" applyAlignment="1">
      <alignment horizontal="right"/>
    </xf>
    <xf numFmtId="0" fontId="24" fillId="0" borderId="6" xfId="3" applyFont="1" applyBorder="1" applyAlignment="1">
      <alignment horizontal="left" indent="1"/>
    </xf>
    <xf numFmtId="0" fontId="24" fillId="0" borderId="6" xfId="3" applyNumberFormat="1" applyFont="1" applyBorder="1" applyAlignment="1">
      <alignment horizontal="left" wrapText="1" indent="1"/>
    </xf>
    <xf numFmtId="0" fontId="24" fillId="0" borderId="0" xfId="3" applyFont="1" applyBorder="1" applyAlignment="1">
      <alignment horizontal="left" indent="1"/>
    </xf>
    <xf numFmtId="0" fontId="24" fillId="0" borderId="6" xfId="3" applyFont="1" applyFill="1" applyBorder="1" applyAlignment="1">
      <alignment horizontal="left" indent="1"/>
    </xf>
    <xf numFmtId="0" fontId="24" fillId="0" borderId="60" xfId="3" applyFont="1" applyBorder="1" applyAlignment="1">
      <alignment horizontal="center"/>
    </xf>
    <xf numFmtId="0" fontId="18" fillId="0" borderId="0" xfId="1" applyFont="1"/>
    <xf numFmtId="0" fontId="6" fillId="0" borderId="61" xfId="1" applyFont="1" applyFill="1" applyBorder="1"/>
    <xf numFmtId="0" fontId="10" fillId="0" borderId="61" xfId="1" applyFill="1" applyBorder="1" applyAlignment="1">
      <alignment horizontal="center"/>
    </xf>
    <xf numFmtId="0" fontId="10" fillId="0" borderId="61" xfId="1" applyNumberFormat="1" applyFill="1" applyBorder="1" applyAlignment="1">
      <alignment horizontal="right"/>
    </xf>
    <xf numFmtId="0" fontId="18" fillId="0" borderId="53" xfId="1" applyFont="1" applyBorder="1"/>
    <xf numFmtId="0" fontId="18" fillId="0" borderId="0" xfId="1" applyFont="1" applyBorder="1"/>
    <xf numFmtId="0" fontId="10" fillId="0" borderId="19" xfId="1" applyBorder="1"/>
    <xf numFmtId="0" fontId="10" fillId="0" borderId="10" xfId="1" applyBorder="1"/>
    <xf numFmtId="0" fontId="18" fillId="0" borderId="10" xfId="1" applyFont="1" applyBorder="1"/>
    <xf numFmtId="4" fontId="23" fillId="0" borderId="10" xfId="1" applyNumberFormat="1" applyFont="1" applyFill="1" applyBorder="1"/>
    <xf numFmtId="4" fontId="23" fillId="0" borderId="0" xfId="1" applyNumberFormat="1" applyFont="1" applyFill="1" applyBorder="1"/>
    <xf numFmtId="0" fontId="28" fillId="0" borderId="58" xfId="3" applyNumberFormat="1" applyFont="1" applyBorder="1" applyAlignment="1">
      <alignment horizontal="left" wrapText="1" indent="1"/>
    </xf>
    <xf numFmtId="4" fontId="22" fillId="0" borderId="60" xfId="1" applyNumberFormat="1" applyFont="1" applyFill="1" applyBorder="1"/>
    <xf numFmtId="49" fontId="23" fillId="0" borderId="53" xfId="1" applyNumberFormat="1" applyFont="1" applyFill="1" applyBorder="1" applyAlignment="1">
      <alignment horizontal="right"/>
    </xf>
    <xf numFmtId="0" fontId="21" fillId="0" borderId="53" xfId="1" applyFont="1" applyBorder="1" applyAlignment="1">
      <alignment horizontal="right"/>
    </xf>
    <xf numFmtId="3" fontId="23" fillId="0" borderId="53" xfId="1" applyNumberFormat="1" applyFont="1" applyBorder="1" applyAlignment="1">
      <alignment horizontal="right"/>
    </xf>
    <xf numFmtId="0" fontId="23" fillId="0" borderId="53" xfId="1" applyFont="1" applyBorder="1" applyAlignment="1">
      <alignment horizontal="right"/>
    </xf>
    <xf numFmtId="2" fontId="23" fillId="0" borderId="6" xfId="1" applyNumberFormat="1" applyFont="1" applyFill="1" applyBorder="1" applyAlignment="1">
      <alignment horizontal="right"/>
    </xf>
    <xf numFmtId="0" fontId="25" fillId="0" borderId="53" xfId="1" applyFont="1" applyFill="1" applyBorder="1"/>
    <xf numFmtId="0" fontId="23" fillId="0" borderId="60" xfId="1" applyFont="1" applyFill="1" applyBorder="1" applyAlignment="1">
      <alignment horizontal="center"/>
    </xf>
    <xf numFmtId="0" fontId="22" fillId="0" borderId="60" xfId="1" applyFont="1" applyFill="1" applyBorder="1"/>
    <xf numFmtId="4" fontId="23" fillId="0" borderId="60" xfId="1" applyNumberFormat="1" applyFont="1" applyFill="1" applyBorder="1" applyAlignment="1">
      <alignment horizontal="right"/>
    </xf>
    <xf numFmtId="3" fontId="9" fillId="0" borderId="53" xfId="0" applyNumberFormat="1" applyFont="1" applyFill="1" applyBorder="1"/>
    <xf numFmtId="49" fontId="0" fillId="0" borderId="0" xfId="0" applyNumberFormat="1" applyBorder="1"/>
    <xf numFmtId="4" fontId="18" fillId="0" borderId="0" xfId="1" applyNumberFormat="1" applyFont="1"/>
    <xf numFmtId="4" fontId="10" fillId="0" borderId="6" xfId="1" applyNumberFormat="1" applyFill="1" applyBorder="1" applyAlignment="1">
      <alignment horizontal="right"/>
    </xf>
    <xf numFmtId="4" fontId="10" fillId="0" borderId="0" xfId="1" applyNumberFormat="1"/>
    <xf numFmtId="4" fontId="18" fillId="0" borderId="53" xfId="1" applyNumberFormat="1" applyFont="1" applyBorder="1"/>
    <xf numFmtId="4" fontId="18" fillId="0" borderId="0" xfId="1" applyNumberFormat="1" applyFont="1" applyBorder="1"/>
    <xf numFmtId="0" fontId="22" fillId="0" borderId="0" xfId="1" applyFont="1"/>
    <xf numFmtId="0" fontId="22" fillId="0" borderId="60" xfId="1" applyFont="1" applyBorder="1"/>
    <xf numFmtId="165" fontId="29" fillId="0" borderId="53" xfId="0" applyNumberFormat="1" applyFont="1" applyBorder="1" applyAlignment="1">
      <alignment vertical="center"/>
    </xf>
    <xf numFmtId="0" fontId="0" fillId="0" borderId="53" xfId="0" applyBorder="1"/>
    <xf numFmtId="0" fontId="18" fillId="0" borderId="53" xfId="1" applyFont="1" applyBorder="1" applyAlignment="1">
      <alignment horizontal="center"/>
    </xf>
    <xf numFmtId="0" fontId="29" fillId="0" borderId="53" xfId="0" applyFont="1" applyBorder="1" applyAlignment="1">
      <alignment horizontal="center" vertical="center"/>
    </xf>
    <xf numFmtId="3" fontId="18" fillId="0" borderId="53" xfId="1" applyNumberFormat="1" applyFont="1" applyBorder="1" applyAlignment="1">
      <alignment horizontal="center"/>
    </xf>
    <xf numFmtId="4" fontId="23" fillId="0" borderId="53" xfId="1" applyNumberFormat="1" applyFont="1" applyFill="1" applyBorder="1" applyAlignment="1">
      <alignment vertical="center"/>
    </xf>
    <xf numFmtId="0" fontId="18" fillId="0" borderId="53" xfId="1" applyFont="1" applyBorder="1" applyAlignment="1">
      <alignment horizontal="center" vertical="center"/>
    </xf>
    <xf numFmtId="0" fontId="18" fillId="0" borderId="53" xfId="1" applyFont="1" applyBorder="1" applyAlignment="1">
      <alignment vertical="center"/>
    </xf>
    <xf numFmtId="49" fontId="9" fillId="0" borderId="53" xfId="1" applyNumberFormat="1" applyFont="1" applyFill="1" applyBorder="1" applyAlignment="1">
      <alignment horizontal="center"/>
    </xf>
    <xf numFmtId="49" fontId="23" fillId="0" borderId="53" xfId="1" applyNumberFormat="1" applyFont="1" applyFill="1" applyBorder="1" applyAlignment="1">
      <alignment horizontal="center"/>
    </xf>
    <xf numFmtId="0" fontId="6" fillId="0" borderId="61" xfId="1" applyFont="1" applyFill="1" applyBorder="1" applyAlignment="1">
      <alignment horizontal="center"/>
    </xf>
    <xf numFmtId="49" fontId="6" fillId="0" borderId="61" xfId="1" applyNumberFormat="1" applyFont="1" applyFill="1" applyBorder="1" applyAlignment="1">
      <alignment horizontal="left"/>
    </xf>
    <xf numFmtId="0" fontId="10" fillId="0" borderId="61" xfId="1" applyNumberFormat="1" applyFill="1" applyBorder="1"/>
    <xf numFmtId="0" fontId="29" fillId="0" borderId="53" xfId="0" applyFont="1" applyBorder="1" applyAlignment="1">
      <alignment horizontal="left" vertical="center" wrapText="1"/>
    </xf>
    <xf numFmtId="166" fontId="29" fillId="0" borderId="53" xfId="0" applyNumberFormat="1" applyFont="1" applyBorder="1" applyAlignment="1">
      <alignment vertical="center"/>
    </xf>
    <xf numFmtId="0" fontId="30" fillId="0" borderId="53" xfId="0" applyFont="1" applyBorder="1" applyAlignment="1">
      <alignment horizontal="left" vertical="center" wrapText="1"/>
    </xf>
    <xf numFmtId="0" fontId="0" fillId="0" borderId="53" xfId="0" applyBorder="1" applyAlignment="1">
      <alignment horizontal="left"/>
    </xf>
    <xf numFmtId="4" fontId="18" fillId="0" borderId="53" xfId="1" applyNumberFormat="1" applyFont="1" applyFill="1" applyBorder="1" applyAlignment="1">
      <alignment vertical="center"/>
    </xf>
    <xf numFmtId="0" fontId="23" fillId="0" borderId="53" xfId="1" applyFont="1" applyBorder="1"/>
    <xf numFmtId="0" fontId="23" fillId="0" borderId="53" xfId="1" applyFont="1" applyBorder="1" applyAlignment="1">
      <alignment vertical="center"/>
    </xf>
    <xf numFmtId="0" fontId="10" fillId="0" borderId="61" xfId="1" applyFill="1" applyBorder="1"/>
    <xf numFmtId="49" fontId="6" fillId="0" borderId="13" xfId="1" applyNumberFormat="1" applyFont="1" applyFill="1" applyBorder="1" applyAlignment="1">
      <alignment horizontal="left"/>
    </xf>
    <xf numFmtId="49" fontId="9" fillId="0" borderId="13" xfId="1" applyNumberFormat="1" applyFont="1" applyFill="1" applyBorder="1" applyAlignment="1">
      <alignment horizontal="left"/>
    </xf>
    <xf numFmtId="49" fontId="23" fillId="0" borderId="13" xfId="1" applyNumberFormat="1" applyFont="1" applyFill="1" applyBorder="1" applyAlignment="1">
      <alignment horizontal="left"/>
    </xf>
    <xf numFmtId="49" fontId="25" fillId="0" borderId="13" xfId="1" applyNumberFormat="1" applyFont="1" applyFill="1" applyBorder="1" applyAlignment="1">
      <alignment horizontal="left"/>
    </xf>
    <xf numFmtId="0" fontId="10" fillId="0" borderId="6" xfId="1" applyNumberFormat="1" applyFill="1" applyBorder="1"/>
    <xf numFmtId="4" fontId="18" fillId="0" borderId="6" xfId="1" applyNumberFormat="1" applyFont="1" applyFill="1" applyBorder="1"/>
    <xf numFmtId="4" fontId="23" fillId="0" borderId="6" xfId="1" applyNumberFormat="1" applyFont="1" applyFill="1" applyBorder="1"/>
    <xf numFmtId="49" fontId="31" fillId="3" borderId="53" xfId="4" applyNumberFormat="1" applyFont="1" applyFill="1" applyBorder="1" applyAlignment="1">
      <alignment horizontal="left"/>
    </xf>
    <xf numFmtId="49" fontId="32" fillId="3" borderId="53" xfId="4" applyNumberFormat="1" applyFont="1" applyFill="1" applyBorder="1" applyAlignment="1">
      <alignment horizontal="left"/>
    </xf>
    <xf numFmtId="49" fontId="4" fillId="0" borderId="13" xfId="1" applyNumberFormat="1" applyFont="1" applyFill="1" applyBorder="1" applyAlignment="1">
      <alignment horizontal="left"/>
    </xf>
    <xf numFmtId="0" fontId="33" fillId="0" borderId="53" xfId="1" applyFont="1" applyBorder="1"/>
    <xf numFmtId="49" fontId="34" fillId="0" borderId="53" xfId="4" applyNumberFormat="1" applyFont="1" applyFill="1" applyBorder="1" applyAlignment="1">
      <alignment horizontal="left"/>
    </xf>
    <xf numFmtId="4" fontId="34" fillId="0" borderId="53" xfId="4" applyNumberFormat="1" applyFont="1" applyFill="1" applyBorder="1" applyAlignment="1">
      <alignment horizontal="right"/>
    </xf>
    <xf numFmtId="0" fontId="33" fillId="0" borderId="0" xfId="1" applyFont="1"/>
    <xf numFmtId="4" fontId="33" fillId="0" borderId="53" xfId="1" applyNumberFormat="1" applyFont="1" applyBorder="1"/>
    <xf numFmtId="0" fontId="35" fillId="0" borderId="53" xfId="0" applyFont="1" applyBorder="1" applyAlignment="1">
      <alignment horizontal="left" vertical="center" wrapText="1"/>
    </xf>
    <xf numFmtId="0" fontId="35" fillId="0" borderId="53" xfId="0" applyFont="1" applyBorder="1" applyAlignment="1">
      <alignment horizontal="center" vertical="center"/>
    </xf>
    <xf numFmtId="166" fontId="35" fillId="0" borderId="53" xfId="0" applyNumberFormat="1" applyFont="1" applyBorder="1" applyAlignment="1">
      <alignment vertical="center"/>
    </xf>
    <xf numFmtId="165" fontId="35" fillId="0" borderId="53" xfId="0" applyNumberFormat="1" applyFont="1" applyBorder="1" applyAlignment="1">
      <alignment vertical="center"/>
    </xf>
    <xf numFmtId="0" fontId="35" fillId="0" borderId="53" xfId="0" applyFont="1" applyBorder="1" applyAlignment="1">
      <alignment horizontal="left"/>
    </xf>
    <xf numFmtId="0" fontId="35" fillId="0" borderId="53" xfId="0" applyFont="1" applyBorder="1"/>
    <xf numFmtId="0" fontId="27" fillId="0" borderId="53" xfId="0" applyFont="1" applyBorder="1" applyAlignment="1">
      <alignment horizontal="left" vertical="center" wrapText="1"/>
    </xf>
    <xf numFmtId="0" fontId="37" fillId="0" borderId="60" xfId="1" applyFont="1" applyBorder="1" applyAlignment="1">
      <alignment horizontal="left"/>
    </xf>
    <xf numFmtId="0" fontId="37" fillId="0" borderId="60" xfId="1" applyFont="1" applyBorder="1"/>
    <xf numFmtId="0" fontId="37" fillId="0" borderId="60" xfId="1" applyFont="1" applyBorder="1" applyAlignment="1">
      <alignment horizontal="right"/>
    </xf>
    <xf numFmtId="4" fontId="31" fillId="3" borderId="53" xfId="4" applyNumberFormat="1" applyFont="1" applyFill="1" applyBorder="1" applyAlignment="1">
      <alignment horizontal="right"/>
    </xf>
    <xf numFmtId="49" fontId="32" fillId="4" borderId="53" xfId="4" applyNumberFormat="1" applyFont="1" applyFill="1" applyBorder="1" applyAlignment="1">
      <alignment horizontal="left"/>
    </xf>
    <xf numFmtId="49" fontId="31" fillId="4" borderId="53" xfId="4" applyNumberFormat="1" applyFont="1" applyFill="1" applyBorder="1" applyAlignment="1">
      <alignment horizontal="left"/>
    </xf>
    <xf numFmtId="4" fontId="31" fillId="4" borderId="53" xfId="4" applyNumberFormat="1" applyFont="1" applyFill="1" applyBorder="1" applyAlignment="1">
      <alignment horizontal="right"/>
    </xf>
    <xf numFmtId="49" fontId="32" fillId="4" borderId="53" xfId="4" applyNumberFormat="1" applyFont="1" applyFill="1" applyBorder="1" applyAlignment="1">
      <alignment horizontal="left" wrapText="1"/>
    </xf>
    <xf numFmtId="0" fontId="28" fillId="0" borderId="53" xfId="1" applyFont="1" applyBorder="1"/>
    <xf numFmtId="49" fontId="38" fillId="0" borderId="53" xfId="4" applyNumberFormat="1" applyFont="1" applyFill="1" applyBorder="1" applyAlignment="1">
      <alignment horizontal="left"/>
    </xf>
    <xf numFmtId="0" fontId="39" fillId="0" borderId="0" xfId="1" applyFont="1"/>
    <xf numFmtId="4" fontId="39" fillId="0" borderId="60" xfId="1" applyNumberFormat="1" applyFont="1" applyBorder="1"/>
    <xf numFmtId="0" fontId="39" fillId="0" borderId="60" xfId="1" applyFont="1" applyBorder="1"/>
    <xf numFmtId="0" fontId="39" fillId="0" borderId="58" xfId="1" applyFont="1" applyBorder="1"/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42" xfId="1" applyFont="1" applyBorder="1" applyAlignment="1">
      <alignment horizontal="center"/>
    </xf>
    <xf numFmtId="0" fontId="10" fillId="0" borderId="43" xfId="1" applyFont="1" applyBorder="1" applyAlignment="1">
      <alignment horizontal="center"/>
    </xf>
    <xf numFmtId="0" fontId="10" fillId="0" borderId="46" xfId="1" applyFont="1" applyBorder="1" applyAlignment="1">
      <alignment horizontal="center"/>
    </xf>
    <xf numFmtId="0" fontId="10" fillId="0" borderId="47" xfId="1" applyFont="1" applyBorder="1" applyAlignment="1">
      <alignment horizontal="center"/>
    </xf>
    <xf numFmtId="0" fontId="10" fillId="0" borderId="48" xfId="1" applyFont="1" applyBorder="1" applyAlignment="1">
      <alignment horizontal="left"/>
    </xf>
    <xf numFmtId="0" fontId="10" fillId="0" borderId="49" xfId="1" applyFont="1" applyBorder="1" applyAlignment="1">
      <alignment horizontal="left"/>
    </xf>
    <xf numFmtId="3" fontId="6" fillId="0" borderId="37" xfId="0" applyNumberFormat="1" applyFont="1" applyFill="1" applyBorder="1" applyAlignment="1">
      <alignment horizontal="right"/>
    </xf>
    <xf numFmtId="3" fontId="6" fillId="0" borderId="59" xfId="0" applyNumberFormat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0" fontId="10" fillId="0" borderId="42" xfId="1" applyFont="1" applyFill="1" applyBorder="1" applyAlignment="1">
      <alignment horizontal="center"/>
    </xf>
    <xf numFmtId="0" fontId="10" fillId="0" borderId="43" xfId="1" applyFont="1" applyFill="1" applyBorder="1" applyAlignment="1">
      <alignment horizontal="center"/>
    </xf>
    <xf numFmtId="49" fontId="10" fillId="0" borderId="46" xfId="1" applyNumberFormat="1" applyFont="1" applyFill="1" applyBorder="1" applyAlignment="1">
      <alignment horizontal="center"/>
    </xf>
    <xf numFmtId="0" fontId="10" fillId="0" borderId="47" xfId="1" applyFont="1" applyFill="1" applyBorder="1" applyAlignment="1">
      <alignment horizontal="center"/>
    </xf>
    <xf numFmtId="0" fontId="10" fillId="0" borderId="48" xfId="1" applyFill="1" applyBorder="1" applyAlignment="1">
      <alignment horizontal="center" shrinkToFit="1"/>
    </xf>
    <xf numFmtId="0" fontId="10" fillId="0" borderId="49" xfId="1" applyFill="1" applyBorder="1" applyAlignment="1">
      <alignment horizontal="center" shrinkToFit="1"/>
    </xf>
    <xf numFmtId="0" fontId="24" fillId="0" borderId="28" xfId="3" applyFont="1" applyBorder="1" applyAlignment="1">
      <alignment horizontal="center"/>
    </xf>
  </cellXfs>
  <cellStyles count="5">
    <cellStyle name="Normální" xfId="0" builtinId="0"/>
    <cellStyle name="Normální 2" xfId="2"/>
    <cellStyle name="Normální 3" xfId="3"/>
    <cellStyle name="Normální 4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3">
          <cell r="H23">
            <v>22515.463296000002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ZT 003,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21890.45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4" workbookViewId="0">
      <selection activeCell="D14" sqref="D14:G1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125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95"/>
      <c r="D7" s="296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95"/>
      <c r="D8" s="296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97" t="s">
        <v>124</v>
      </c>
      <c r="F11" s="298"/>
      <c r="G11" s="299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232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229" t="s">
        <v>233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300"/>
      <c r="C37" s="300"/>
      <c r="D37" s="300"/>
      <c r="E37" s="300"/>
      <c r="F37" s="300"/>
      <c r="G37" s="300"/>
      <c r="H37" t="s">
        <v>4</v>
      </c>
    </row>
    <row r="38" spans="1:8" ht="12.75" customHeight="1" x14ac:dyDescent="0.2">
      <c r="A38" s="67"/>
      <c r="B38" s="300"/>
      <c r="C38" s="300"/>
      <c r="D38" s="300"/>
      <c r="E38" s="300"/>
      <c r="F38" s="300"/>
      <c r="G38" s="300"/>
      <c r="H38" t="s">
        <v>4</v>
      </c>
    </row>
    <row r="39" spans="1:8" x14ac:dyDescent="0.2">
      <c r="A39" s="67"/>
      <c r="B39" s="300"/>
      <c r="C39" s="300"/>
      <c r="D39" s="300"/>
      <c r="E39" s="300"/>
      <c r="F39" s="300"/>
      <c r="G39" s="300"/>
      <c r="H39" t="s">
        <v>4</v>
      </c>
    </row>
    <row r="40" spans="1:8" x14ac:dyDescent="0.2">
      <c r="A40" s="67"/>
      <c r="B40" s="300"/>
      <c r="C40" s="300"/>
      <c r="D40" s="300"/>
      <c r="E40" s="300"/>
      <c r="F40" s="300"/>
      <c r="G40" s="300"/>
      <c r="H40" t="s">
        <v>4</v>
      </c>
    </row>
    <row r="41" spans="1:8" x14ac:dyDescent="0.2">
      <c r="A41" s="67"/>
      <c r="B41" s="300"/>
      <c r="C41" s="300"/>
      <c r="D41" s="300"/>
      <c r="E41" s="300"/>
      <c r="F41" s="300"/>
      <c r="G41" s="300"/>
      <c r="H41" t="s">
        <v>4</v>
      </c>
    </row>
    <row r="42" spans="1:8" x14ac:dyDescent="0.2">
      <c r="A42" s="67"/>
      <c r="B42" s="300"/>
      <c r="C42" s="300"/>
      <c r="D42" s="300"/>
      <c r="E42" s="300"/>
      <c r="F42" s="300"/>
      <c r="G42" s="300"/>
      <c r="H42" t="s">
        <v>4</v>
      </c>
    </row>
    <row r="43" spans="1:8" x14ac:dyDescent="0.2">
      <c r="A43" s="67"/>
      <c r="B43" s="300"/>
      <c r="C43" s="300"/>
      <c r="D43" s="300"/>
      <c r="E43" s="300"/>
      <c r="F43" s="300"/>
      <c r="G43" s="300"/>
      <c r="H43" t="s">
        <v>4</v>
      </c>
    </row>
    <row r="44" spans="1:8" x14ac:dyDescent="0.2">
      <c r="A44" s="67"/>
      <c r="B44" s="300"/>
      <c r="C44" s="300"/>
      <c r="D44" s="300"/>
      <c r="E44" s="300"/>
      <c r="F44" s="300"/>
      <c r="G44" s="300"/>
      <c r="H44" t="s">
        <v>4</v>
      </c>
    </row>
    <row r="45" spans="1:8" ht="3" customHeight="1" x14ac:dyDescent="0.2">
      <c r="A45" s="67"/>
      <c r="B45" s="300"/>
      <c r="C45" s="300"/>
      <c r="D45" s="300"/>
      <c r="E45" s="300"/>
      <c r="F45" s="300"/>
      <c r="G45" s="300"/>
      <c r="H45" t="s">
        <v>4</v>
      </c>
    </row>
    <row r="46" spans="1:8" x14ac:dyDescent="0.2">
      <c r="B46" s="294"/>
      <c r="C46" s="294"/>
      <c r="D46" s="294"/>
      <c r="E46" s="294"/>
      <c r="F46" s="294"/>
      <c r="G46" s="294"/>
    </row>
    <row r="47" spans="1:8" x14ac:dyDescent="0.2">
      <c r="B47" s="294"/>
      <c r="C47" s="294"/>
      <c r="D47" s="294"/>
      <c r="E47" s="294"/>
      <c r="F47" s="294"/>
      <c r="G47" s="294"/>
    </row>
    <row r="48" spans="1:8" x14ac:dyDescent="0.2">
      <c r="B48" s="294"/>
      <c r="C48" s="294"/>
      <c r="D48" s="294"/>
      <c r="E48" s="294"/>
      <c r="F48" s="294"/>
      <c r="G48" s="294"/>
    </row>
    <row r="49" spans="2:7" x14ac:dyDescent="0.2">
      <c r="B49" s="294"/>
      <c r="C49" s="294"/>
      <c r="D49" s="294"/>
      <c r="E49" s="294"/>
      <c r="F49" s="294"/>
      <c r="G49" s="294"/>
    </row>
    <row r="50" spans="2:7" x14ac:dyDescent="0.2">
      <c r="B50" s="294"/>
      <c r="C50" s="294"/>
      <c r="D50" s="294"/>
      <c r="E50" s="294"/>
      <c r="F50" s="294"/>
      <c r="G50" s="294"/>
    </row>
    <row r="51" spans="2:7" x14ac:dyDescent="0.2">
      <c r="B51" s="294"/>
      <c r="C51" s="294"/>
      <c r="D51" s="294"/>
      <c r="E51" s="294"/>
      <c r="F51" s="294"/>
      <c r="G51" s="294"/>
    </row>
    <row r="52" spans="2:7" x14ac:dyDescent="0.2">
      <c r="B52" s="294"/>
      <c r="C52" s="294"/>
      <c r="D52" s="294"/>
      <c r="E52" s="294"/>
      <c r="F52" s="294"/>
      <c r="G52" s="294"/>
    </row>
    <row r="53" spans="2:7" x14ac:dyDescent="0.2">
      <c r="B53" s="294"/>
      <c r="C53" s="294"/>
      <c r="D53" s="294"/>
      <c r="E53" s="294"/>
      <c r="F53" s="294"/>
      <c r="G53" s="294"/>
    </row>
    <row r="54" spans="2:7" x14ac:dyDescent="0.2">
      <c r="B54" s="294"/>
      <c r="C54" s="294"/>
      <c r="D54" s="294"/>
      <c r="E54" s="294"/>
      <c r="F54" s="294"/>
      <c r="G54" s="294"/>
    </row>
    <row r="55" spans="2:7" x14ac:dyDescent="0.2">
      <c r="B55" s="294"/>
      <c r="C55" s="294"/>
      <c r="D55" s="294"/>
      <c r="E55" s="294"/>
      <c r="F55" s="294"/>
      <c r="G55" s="294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topLeftCell="A16" workbookViewId="0">
      <selection activeCell="F11" sqref="F1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301" t="s">
        <v>5</v>
      </c>
      <c r="B1" s="302"/>
      <c r="C1" s="68" t="str">
        <f>CONCATENATE(cislostavby," ",nazevstavby)</f>
        <v xml:space="preserve"> Příbran SO 003</v>
      </c>
      <c r="D1" s="69"/>
      <c r="E1" s="70"/>
      <c r="F1" s="69"/>
      <c r="G1" s="71"/>
      <c r="H1" s="72"/>
      <c r="I1" s="73"/>
    </row>
    <row r="2" spans="1:9" ht="13.5" thickBot="1" x14ac:dyDescent="0.25">
      <c r="A2" s="303" t="s">
        <v>1</v>
      </c>
      <c r="B2" s="304"/>
      <c r="C2" s="74" t="str">
        <f>CONCATENATE(cisloobjektu," ",nazevobjektu)</f>
        <v xml:space="preserve"> SO 003 Víceúčelový objekt</v>
      </c>
      <c r="D2" s="75"/>
      <c r="E2" s="76"/>
      <c r="F2" s="75"/>
      <c r="G2" s="305"/>
      <c r="H2" s="305"/>
      <c r="I2" s="306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">
      <c r="A7" s="162" t="str">
        <f>'100 stavební'!B7</f>
        <v>61</v>
      </c>
      <c r="B7" s="85" t="str">
        <f>'100 stavební'!C7</f>
        <v>Upravy povrchů vnitřní</v>
      </c>
      <c r="C7" s="86"/>
      <c r="D7" s="87"/>
      <c r="E7" s="163">
        <f>'100 stavební'!BA10</f>
        <v>0</v>
      </c>
      <c r="F7" s="164">
        <f>'100 stavební'!BB10</f>
        <v>0</v>
      </c>
      <c r="G7" s="164">
        <f>'100 stavební'!BC10</f>
        <v>0</v>
      </c>
      <c r="H7" s="164">
        <f>'100 stavební'!BD10</f>
        <v>0</v>
      </c>
      <c r="I7" s="165">
        <f>'100 stavební'!BE10</f>
        <v>0</v>
      </c>
    </row>
    <row r="8" spans="1:9" s="11" customFormat="1" x14ac:dyDescent="0.2">
      <c r="A8" s="162" t="str">
        <f>'100 stavební'!B11</f>
        <v>97</v>
      </c>
      <c r="B8" s="85" t="str">
        <f>'100 stavební'!C11</f>
        <v>Prorážení otvorů</v>
      </c>
      <c r="C8" s="86"/>
      <c r="D8" s="87"/>
      <c r="E8" s="163">
        <f>'100 stavební'!BA19</f>
        <v>0</v>
      </c>
      <c r="F8" s="164">
        <f>'100 stavební'!BB19</f>
        <v>0</v>
      </c>
      <c r="G8" s="164">
        <f>'100 stavební'!BC19</f>
        <v>0</v>
      </c>
      <c r="H8" s="164">
        <f>'100 stavební'!BD19</f>
        <v>0</v>
      </c>
      <c r="I8" s="165">
        <f>'100 stavební'!BE19</f>
        <v>0</v>
      </c>
    </row>
    <row r="9" spans="1:9" s="11" customFormat="1" x14ac:dyDescent="0.2">
      <c r="A9" s="162" t="str">
        <f>'100 stavební'!B20</f>
        <v>99</v>
      </c>
      <c r="B9" s="85" t="str">
        <f>'100 stavební'!C20</f>
        <v>Staveništní přesun hmot</v>
      </c>
      <c r="C9" s="86"/>
      <c r="D9" s="87"/>
      <c r="E9" s="163">
        <f>'100 stavební'!BA22</f>
        <v>0</v>
      </c>
      <c r="F9" s="164">
        <f>'100 stavební'!BB22</f>
        <v>0</v>
      </c>
      <c r="G9" s="164">
        <f>'100 stavební'!BC22</f>
        <v>0</v>
      </c>
      <c r="H9" s="164">
        <f>'100 stavební'!BD22</f>
        <v>0</v>
      </c>
      <c r="I9" s="165">
        <f>'100 stavební'!BE22</f>
        <v>0</v>
      </c>
    </row>
    <row r="10" spans="1:9" s="11" customFormat="1" x14ac:dyDescent="0.2">
      <c r="A10" s="162" t="s">
        <v>433</v>
      </c>
      <c r="B10" s="85" t="s">
        <v>434</v>
      </c>
      <c r="C10" s="86"/>
      <c r="D10" s="87"/>
      <c r="E10" s="163">
        <v>0</v>
      </c>
      <c r="F10" s="164">
        <f>'100 stavební'!G25</f>
        <v>0</v>
      </c>
      <c r="G10" s="164">
        <v>0</v>
      </c>
      <c r="H10" s="164">
        <v>0</v>
      </c>
      <c r="I10" s="165">
        <v>0</v>
      </c>
    </row>
    <row r="11" spans="1:9" s="11" customFormat="1" x14ac:dyDescent="0.2">
      <c r="A11" s="162" t="s">
        <v>139</v>
      </c>
      <c r="B11" s="85" t="s">
        <v>138</v>
      </c>
      <c r="C11" s="86"/>
      <c r="D11" s="87"/>
      <c r="E11" s="163">
        <v>0</v>
      </c>
      <c r="F11" s="228">
        <f>'400 UT'!G38</f>
        <v>0</v>
      </c>
      <c r="G11" s="164">
        <v>0</v>
      </c>
      <c r="H11" s="164">
        <v>0</v>
      </c>
      <c r="I11" s="165">
        <v>0</v>
      </c>
    </row>
    <row r="12" spans="1:9" s="11" customFormat="1" x14ac:dyDescent="0.2">
      <c r="A12" s="162" t="str">
        <f>'100 stavební'!B29</f>
        <v>732</v>
      </c>
      <c r="B12" s="85" t="str">
        <f>'100 stavební'!C29</f>
        <v>Předávací stanice</v>
      </c>
      <c r="C12" s="86"/>
      <c r="D12" s="87"/>
      <c r="E12" s="163">
        <f>'100 stavební'!BA31</f>
        <v>0</v>
      </c>
      <c r="F12" s="228">
        <f>'100 stavební'!BB31</f>
        <v>0</v>
      </c>
      <c r="G12" s="164">
        <f>'100 stavební'!BC31</f>
        <v>0</v>
      </c>
      <c r="H12" s="164">
        <f>'100 stavební'!BD31</f>
        <v>0</v>
      </c>
      <c r="I12" s="165">
        <f>'100 stavební'!BE31</f>
        <v>0</v>
      </c>
    </row>
    <row r="13" spans="1:9" s="11" customFormat="1" x14ac:dyDescent="0.2">
      <c r="A13" s="162" t="str">
        <f>'100 stavební'!B32</f>
        <v>776</v>
      </c>
      <c r="B13" s="85" t="str">
        <f>'100 stavební'!C32</f>
        <v>Podlahy povlakové</v>
      </c>
      <c r="C13" s="86"/>
      <c r="D13" s="87"/>
      <c r="E13" s="163">
        <f>'100 stavební'!BA36</f>
        <v>0</v>
      </c>
      <c r="F13" s="164">
        <f>'100 stavební'!BB36</f>
        <v>0</v>
      </c>
      <c r="G13" s="164">
        <f>'100 stavební'!BC36</f>
        <v>0</v>
      </c>
      <c r="H13" s="164">
        <f>'100 stavební'!BD36</f>
        <v>0</v>
      </c>
      <c r="I13" s="165">
        <f>'100 stavební'!BE36</f>
        <v>0</v>
      </c>
    </row>
    <row r="14" spans="1:9" s="11" customFormat="1" x14ac:dyDescent="0.2">
      <c r="A14" s="162" t="str">
        <f>'100 stavební'!B37</f>
        <v>777</v>
      </c>
      <c r="B14" s="85" t="str">
        <f>'100 stavební'!C37</f>
        <v>Podlahy ze syntetických hmot</v>
      </c>
      <c r="C14" s="86"/>
      <c r="D14" s="87"/>
      <c r="E14" s="163">
        <f>'100 stavební'!BA40</f>
        <v>0</v>
      </c>
      <c r="F14" s="164">
        <f>'100 stavební'!BB40</f>
        <v>0</v>
      </c>
      <c r="G14" s="164">
        <f>'100 stavební'!BC40</f>
        <v>0</v>
      </c>
      <c r="H14" s="164">
        <f>'100 stavební'!BD40</f>
        <v>0</v>
      </c>
      <c r="I14" s="165">
        <f>'100 stavební'!BE40</f>
        <v>0</v>
      </c>
    </row>
    <row r="15" spans="1:9" s="11" customFormat="1" x14ac:dyDescent="0.2">
      <c r="A15" s="162" t="str">
        <f>'100 stavební'!B41</f>
        <v>784</v>
      </c>
      <c r="B15" s="85" t="str">
        <f>'100 stavební'!C41</f>
        <v>Malby</v>
      </c>
      <c r="C15" s="86"/>
      <c r="D15" s="87"/>
      <c r="E15" s="163">
        <f>'100 stavební'!BA44</f>
        <v>0</v>
      </c>
      <c r="F15" s="164">
        <f>'100 stavební'!BB44</f>
        <v>0</v>
      </c>
      <c r="G15" s="164">
        <f>'100 stavební'!BC44</f>
        <v>0</v>
      </c>
      <c r="H15" s="164">
        <f>'100 stavební'!BD44</f>
        <v>0</v>
      </c>
      <c r="I15" s="165">
        <f>'100 stavební'!BE44</f>
        <v>0</v>
      </c>
    </row>
    <row r="16" spans="1:9" s="11" customFormat="1" x14ac:dyDescent="0.2">
      <c r="A16" s="162" t="s">
        <v>351</v>
      </c>
      <c r="B16" s="85" t="s">
        <v>121</v>
      </c>
      <c r="C16" s="86"/>
      <c r="D16" s="87"/>
      <c r="E16" s="163">
        <v>0</v>
      </c>
      <c r="F16" s="164">
        <v>0</v>
      </c>
      <c r="G16" s="164">
        <v>0</v>
      </c>
      <c r="H16" s="164">
        <f>'100 stavební'!G47</f>
        <v>0</v>
      </c>
      <c r="I16" s="165">
        <v>0</v>
      </c>
    </row>
    <row r="17" spans="1:57" s="11" customFormat="1" ht="13.5" thickBot="1" x14ac:dyDescent="0.25">
      <c r="A17" s="162" t="s">
        <v>352</v>
      </c>
      <c r="B17" s="85" t="s">
        <v>353</v>
      </c>
      <c r="C17" s="86"/>
      <c r="D17" s="87"/>
      <c r="E17" s="163">
        <f>'100 stavební'!BA47</f>
        <v>0</v>
      </c>
      <c r="F17" s="164">
        <f>'100 stavební'!BB47</f>
        <v>0</v>
      </c>
      <c r="G17" s="164">
        <f>'100 stavební'!BC47</f>
        <v>0</v>
      </c>
      <c r="H17" s="164">
        <f>'700 MaR'!G81</f>
        <v>0</v>
      </c>
      <c r="I17" s="165">
        <f>'100 stavební'!BE47</f>
        <v>0</v>
      </c>
    </row>
    <row r="18" spans="1:57" s="93" customFormat="1" ht="13.5" thickBot="1" x14ac:dyDescent="0.25">
      <c r="A18" s="88"/>
      <c r="B18" s="80" t="s">
        <v>50</v>
      </c>
      <c r="C18" s="80"/>
      <c r="D18" s="89"/>
      <c r="E18" s="90">
        <f>SUM(E7:E17)</f>
        <v>0</v>
      </c>
      <c r="F18" s="91">
        <f>SUM(F7:F17)</f>
        <v>0</v>
      </c>
      <c r="G18" s="91">
        <f>SUM(G7:G17)</f>
        <v>0</v>
      </c>
      <c r="H18" s="91">
        <f>SUM(H7:H17)</f>
        <v>0</v>
      </c>
      <c r="I18" s="92">
        <f>SUM(I7:I17)</f>
        <v>0</v>
      </c>
    </row>
    <row r="19" spans="1:57" x14ac:dyDescent="0.2">
      <c r="A19" s="86"/>
      <c r="B19" s="86"/>
      <c r="C19" s="86"/>
      <c r="D19" s="86"/>
      <c r="E19" s="86"/>
      <c r="F19" s="86"/>
      <c r="G19" s="86"/>
      <c r="H19" s="86"/>
      <c r="I19" s="86"/>
    </row>
    <row r="20" spans="1:57" ht="19.5" customHeight="1" x14ac:dyDescent="0.25">
      <c r="A20" s="94" t="s">
        <v>51</v>
      </c>
      <c r="B20" s="94"/>
      <c r="C20" s="94"/>
      <c r="D20" s="94"/>
      <c r="E20" s="94"/>
      <c r="F20" s="94"/>
      <c r="G20" s="95"/>
      <c r="H20" s="94"/>
      <c r="I20" s="94"/>
      <c r="BA20" s="30"/>
      <c r="BB20" s="30"/>
      <c r="BC20" s="30"/>
      <c r="BD20" s="30"/>
      <c r="BE20" s="30"/>
    </row>
    <row r="21" spans="1:57" ht="13.5" thickBot="1" x14ac:dyDescent="0.25">
      <c r="A21" s="96"/>
      <c r="B21" s="96"/>
      <c r="C21" s="96"/>
      <c r="D21" s="96"/>
      <c r="E21" s="96"/>
      <c r="F21" s="96"/>
      <c r="G21" s="96"/>
      <c r="H21" s="96"/>
      <c r="I21" s="96"/>
    </row>
    <row r="22" spans="1:57" x14ac:dyDescent="0.2">
      <c r="A22" s="97" t="s">
        <v>52</v>
      </c>
      <c r="B22" s="98"/>
      <c r="C22" s="98"/>
      <c r="D22" s="99"/>
      <c r="E22" s="100" t="s">
        <v>53</v>
      </c>
      <c r="F22" s="101" t="s">
        <v>54</v>
      </c>
      <c r="G22" s="102" t="s">
        <v>55</v>
      </c>
      <c r="H22" s="103"/>
      <c r="I22" s="104" t="s">
        <v>53</v>
      </c>
    </row>
    <row r="23" spans="1:57" ht="13.5" thickBot="1" x14ac:dyDescent="0.25">
      <c r="A23" s="105"/>
      <c r="B23" s="106" t="s">
        <v>56</v>
      </c>
      <c r="C23" s="107"/>
      <c r="D23" s="108"/>
      <c r="E23" s="109"/>
      <c r="F23" s="110"/>
      <c r="G23" s="110"/>
      <c r="H23" s="307"/>
      <c r="I23" s="308"/>
    </row>
    <row r="24" spans="1:57" x14ac:dyDescent="0.2">
      <c r="A24" s="96"/>
      <c r="B24" s="96"/>
      <c r="C24" s="96"/>
      <c r="D24" s="96"/>
      <c r="E24" s="96"/>
      <c r="F24" s="96"/>
      <c r="G24" s="96"/>
      <c r="H24" s="96"/>
      <c r="I24" s="96"/>
    </row>
    <row r="25" spans="1:57" x14ac:dyDescent="0.2">
      <c r="B25" s="93"/>
      <c r="F25" s="111"/>
      <c r="G25" s="112"/>
      <c r="H25" s="112"/>
      <c r="I25" s="113"/>
    </row>
    <row r="26" spans="1:57" x14ac:dyDescent="0.2">
      <c r="F26" s="111"/>
      <c r="G26" s="112"/>
      <c r="H26" s="112"/>
      <c r="I26" s="113"/>
    </row>
    <row r="27" spans="1:57" x14ac:dyDescent="0.2">
      <c r="F27" s="111"/>
      <c r="G27" s="112"/>
      <c r="H27" s="112"/>
      <c r="I27" s="113"/>
    </row>
    <row r="28" spans="1:57" x14ac:dyDescent="0.2">
      <c r="F28" s="111"/>
      <c r="G28" s="112"/>
      <c r="H28" s="112"/>
      <c r="I28" s="113"/>
    </row>
    <row r="29" spans="1:57" x14ac:dyDescent="0.2">
      <c r="F29" s="111"/>
      <c r="G29" s="112"/>
      <c r="H29" s="112"/>
      <c r="I29" s="113"/>
    </row>
    <row r="30" spans="1:57" x14ac:dyDescent="0.2">
      <c r="F30" s="111"/>
      <c r="G30" s="112"/>
      <c r="H30" s="112"/>
      <c r="I30" s="113"/>
    </row>
    <row r="31" spans="1:57" x14ac:dyDescent="0.2">
      <c r="F31" s="111"/>
      <c r="G31" s="112"/>
      <c r="H31" s="112"/>
      <c r="I31" s="113"/>
    </row>
    <row r="32" spans="1:57" x14ac:dyDescent="0.2">
      <c r="F32" s="111"/>
      <c r="G32" s="112"/>
      <c r="H32" s="112"/>
      <c r="I32" s="113"/>
    </row>
    <row r="33" spans="6:9" x14ac:dyDescent="0.2">
      <c r="F33" s="111"/>
      <c r="G33" s="112"/>
      <c r="H33" s="112"/>
      <c r="I33" s="113"/>
    </row>
    <row r="34" spans="6:9" x14ac:dyDescent="0.2">
      <c r="F34" s="111"/>
      <c r="G34" s="112"/>
      <c r="H34" s="112"/>
      <c r="I34" s="113"/>
    </row>
    <row r="35" spans="6:9" x14ac:dyDescent="0.2">
      <c r="F35" s="111"/>
      <c r="G35" s="112"/>
      <c r="H35" s="112"/>
      <c r="I35" s="113"/>
    </row>
    <row r="36" spans="6:9" x14ac:dyDescent="0.2">
      <c r="F36" s="111"/>
      <c r="G36" s="112"/>
      <c r="H36" s="112"/>
      <c r="I36" s="113"/>
    </row>
    <row r="37" spans="6:9" x14ac:dyDescent="0.2">
      <c r="F37" s="111"/>
      <c r="G37" s="112"/>
      <c r="H37" s="112"/>
      <c r="I37" s="113"/>
    </row>
    <row r="38" spans="6:9" x14ac:dyDescent="0.2">
      <c r="F38" s="111"/>
      <c r="G38" s="112"/>
      <c r="H38" s="112"/>
      <c r="I38" s="113"/>
    </row>
    <row r="39" spans="6:9" x14ac:dyDescent="0.2">
      <c r="F39" s="111"/>
      <c r="G39" s="112"/>
      <c r="H39" s="112"/>
      <c r="I39" s="113"/>
    </row>
    <row r="40" spans="6:9" x14ac:dyDescent="0.2">
      <c r="F40" s="111"/>
      <c r="G40" s="112"/>
      <c r="H40" s="112"/>
      <c r="I40" s="113"/>
    </row>
    <row r="41" spans="6:9" x14ac:dyDescent="0.2">
      <c r="F41" s="111"/>
      <c r="G41" s="112"/>
      <c r="H41" s="112"/>
      <c r="I41" s="113"/>
    </row>
    <row r="42" spans="6:9" x14ac:dyDescent="0.2">
      <c r="F42" s="111"/>
      <c r="G42" s="112"/>
      <c r="H42" s="112"/>
      <c r="I42" s="113"/>
    </row>
    <row r="43" spans="6:9" x14ac:dyDescent="0.2">
      <c r="F43" s="111"/>
      <c r="G43" s="112"/>
      <c r="H43" s="112"/>
      <c r="I43" s="113"/>
    </row>
    <row r="44" spans="6:9" x14ac:dyDescent="0.2">
      <c r="F44" s="111"/>
      <c r="G44" s="112"/>
      <c r="H44" s="112"/>
      <c r="I44" s="113"/>
    </row>
    <row r="45" spans="6:9" x14ac:dyDescent="0.2">
      <c r="F45" s="111"/>
      <c r="G45" s="112"/>
      <c r="H45" s="112"/>
      <c r="I45" s="113"/>
    </row>
    <row r="46" spans="6:9" x14ac:dyDescent="0.2">
      <c r="F46" s="111"/>
      <c r="G46" s="112"/>
      <c r="H46" s="112"/>
      <c r="I46" s="113"/>
    </row>
    <row r="47" spans="6:9" x14ac:dyDescent="0.2">
      <c r="F47" s="111"/>
      <c r="G47" s="112"/>
      <c r="H47" s="112"/>
      <c r="I47" s="113"/>
    </row>
    <row r="48" spans="6:9" x14ac:dyDescent="0.2">
      <c r="F48" s="111"/>
      <c r="G48" s="112"/>
      <c r="H48" s="112"/>
      <c r="I48" s="113"/>
    </row>
    <row r="49" spans="6:9" x14ac:dyDescent="0.2">
      <c r="F49" s="111"/>
      <c r="G49" s="112"/>
      <c r="H49" s="112"/>
      <c r="I49" s="113"/>
    </row>
    <row r="50" spans="6:9" x14ac:dyDescent="0.2">
      <c r="F50" s="111"/>
      <c r="G50" s="112"/>
      <c r="H50" s="112"/>
      <c r="I50" s="113"/>
    </row>
    <row r="51" spans="6:9" x14ac:dyDescent="0.2">
      <c r="F51" s="111"/>
      <c r="G51" s="112"/>
      <c r="H51" s="112"/>
      <c r="I51" s="113"/>
    </row>
    <row r="52" spans="6:9" x14ac:dyDescent="0.2">
      <c r="F52" s="111"/>
      <c r="G52" s="112"/>
      <c r="H52" s="112"/>
      <c r="I52" s="113"/>
    </row>
    <row r="53" spans="6:9" x14ac:dyDescent="0.2">
      <c r="F53" s="111"/>
      <c r="G53" s="112"/>
      <c r="H53" s="112"/>
      <c r="I53" s="113"/>
    </row>
    <row r="54" spans="6:9" x14ac:dyDescent="0.2">
      <c r="F54" s="111"/>
      <c r="G54" s="112"/>
      <c r="H54" s="112"/>
      <c r="I54" s="113"/>
    </row>
    <row r="55" spans="6:9" x14ac:dyDescent="0.2">
      <c r="F55" s="111"/>
      <c r="G55" s="112"/>
      <c r="H55" s="112"/>
      <c r="I55" s="113"/>
    </row>
    <row r="56" spans="6:9" x14ac:dyDescent="0.2">
      <c r="F56" s="111"/>
      <c r="G56" s="112"/>
      <c r="H56" s="112"/>
      <c r="I56" s="113"/>
    </row>
    <row r="57" spans="6:9" x14ac:dyDescent="0.2">
      <c r="F57" s="111"/>
      <c r="G57" s="112"/>
      <c r="H57" s="112"/>
      <c r="I57" s="113"/>
    </row>
    <row r="58" spans="6:9" x14ac:dyDescent="0.2">
      <c r="F58" s="111"/>
      <c r="G58" s="112"/>
      <c r="H58" s="112"/>
      <c r="I58" s="113"/>
    </row>
    <row r="59" spans="6:9" x14ac:dyDescent="0.2">
      <c r="F59" s="111"/>
      <c r="G59" s="112"/>
      <c r="H59" s="112"/>
      <c r="I59" s="113"/>
    </row>
    <row r="60" spans="6:9" x14ac:dyDescent="0.2">
      <c r="F60" s="111"/>
      <c r="G60" s="112"/>
      <c r="H60" s="112"/>
      <c r="I60" s="113"/>
    </row>
    <row r="61" spans="6:9" x14ac:dyDescent="0.2">
      <c r="F61" s="111"/>
      <c r="G61" s="112"/>
      <c r="H61" s="112"/>
      <c r="I61" s="113"/>
    </row>
    <row r="62" spans="6:9" x14ac:dyDescent="0.2">
      <c r="F62" s="111"/>
      <c r="G62" s="112"/>
      <c r="H62" s="112"/>
      <c r="I62" s="113"/>
    </row>
    <row r="63" spans="6:9" x14ac:dyDescent="0.2">
      <c r="F63" s="111"/>
      <c r="G63" s="112"/>
      <c r="H63" s="112"/>
      <c r="I63" s="113"/>
    </row>
    <row r="64" spans="6:9" x14ac:dyDescent="0.2">
      <c r="F64" s="111"/>
      <c r="G64" s="112"/>
      <c r="H64" s="112"/>
      <c r="I64" s="113"/>
    </row>
    <row r="65" spans="6:9" x14ac:dyDescent="0.2">
      <c r="F65" s="111"/>
      <c r="G65" s="112"/>
      <c r="H65" s="112"/>
      <c r="I65" s="113"/>
    </row>
    <row r="66" spans="6:9" x14ac:dyDescent="0.2">
      <c r="F66" s="111"/>
      <c r="G66" s="112"/>
      <c r="H66" s="112"/>
      <c r="I66" s="113"/>
    </row>
    <row r="67" spans="6:9" x14ac:dyDescent="0.2">
      <c r="F67" s="111"/>
      <c r="G67" s="112"/>
      <c r="H67" s="112"/>
      <c r="I67" s="113"/>
    </row>
    <row r="68" spans="6:9" x14ac:dyDescent="0.2">
      <c r="F68" s="111"/>
      <c r="G68" s="112"/>
      <c r="H68" s="112"/>
      <c r="I68" s="113"/>
    </row>
    <row r="69" spans="6:9" x14ac:dyDescent="0.2">
      <c r="F69" s="111"/>
      <c r="G69" s="112"/>
      <c r="H69" s="112"/>
      <c r="I69" s="113"/>
    </row>
    <row r="70" spans="6:9" x14ac:dyDescent="0.2">
      <c r="F70" s="111"/>
      <c r="G70" s="112"/>
      <c r="H70" s="112"/>
      <c r="I70" s="113"/>
    </row>
    <row r="71" spans="6:9" x14ac:dyDescent="0.2">
      <c r="F71" s="111"/>
      <c r="G71" s="112"/>
      <c r="H71" s="112"/>
      <c r="I71" s="113"/>
    </row>
    <row r="72" spans="6:9" x14ac:dyDescent="0.2">
      <c r="F72" s="111"/>
      <c r="G72" s="112"/>
      <c r="H72" s="112"/>
      <c r="I72" s="113"/>
    </row>
    <row r="73" spans="6:9" x14ac:dyDescent="0.2">
      <c r="F73" s="111"/>
      <c r="G73" s="112"/>
      <c r="H73" s="112"/>
      <c r="I73" s="113"/>
    </row>
    <row r="74" spans="6:9" x14ac:dyDescent="0.2">
      <c r="F74" s="111"/>
      <c r="G74" s="112"/>
      <c r="H74" s="112"/>
      <c r="I74" s="113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"/>
  <sheetViews>
    <sheetView showGridLines="0" showZeros="0" view="pageBreakPreview" topLeftCell="A22" zoomScaleNormal="100" zoomScaleSheetLayoutView="100" workbookViewId="0">
      <selection activeCell="F33" sqref="F33:F45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309" t="s">
        <v>57</v>
      </c>
      <c r="B1" s="309"/>
      <c r="C1" s="309"/>
      <c r="D1" s="309"/>
      <c r="E1" s="309"/>
      <c r="F1" s="309"/>
      <c r="G1" s="309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310" t="s">
        <v>5</v>
      </c>
      <c r="B3" s="311"/>
      <c r="C3" s="119" t="str">
        <f>CONCATENATE(cislostavby," ",nazevstavby)</f>
        <v xml:space="preserve"> Příbran SO 003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312" t="s">
        <v>1</v>
      </c>
      <c r="B4" s="313"/>
      <c r="C4" s="124" t="str">
        <f>CONCATENATE(cisloobjektu," ",nazevobjektu)</f>
        <v xml:space="preserve"> SO 003 Víceúčelový objekt</v>
      </c>
      <c r="D4" s="125"/>
      <c r="E4" s="314"/>
      <c r="F4" s="314"/>
      <c r="G4" s="315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68</v>
      </c>
      <c r="C7" s="136" t="s">
        <v>69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70</v>
      </c>
      <c r="C8" s="144" t="s">
        <v>71</v>
      </c>
      <c r="D8" s="145" t="s">
        <v>72</v>
      </c>
      <c r="E8" s="146">
        <v>5.76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42">
        <v>2</v>
      </c>
      <c r="B9" s="143" t="s">
        <v>73</v>
      </c>
      <c r="C9" s="144" t="s">
        <v>74</v>
      </c>
      <c r="D9" s="145" t="s">
        <v>72</v>
      </c>
      <c r="E9" s="146">
        <v>38.786999999999999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48"/>
      <c r="B10" s="149" t="s">
        <v>66</v>
      </c>
      <c r="C10" s="150" t="str">
        <f>CONCATENATE(B7," ",C7)</f>
        <v>61 Upravy povrchů vnitřní</v>
      </c>
      <c r="D10" s="148"/>
      <c r="E10" s="151"/>
      <c r="F10" s="151"/>
      <c r="G10" s="152">
        <f>SUM(G7:G9)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34" t="s">
        <v>65</v>
      </c>
      <c r="B11" s="135" t="s">
        <v>75</v>
      </c>
      <c r="C11" s="136" t="s">
        <v>76</v>
      </c>
      <c r="D11" s="137"/>
      <c r="E11" s="138"/>
      <c r="F11" s="138"/>
      <c r="G11" s="139"/>
      <c r="H11" s="140"/>
      <c r="I11" s="140"/>
      <c r="O11" s="141">
        <v>1</v>
      </c>
    </row>
    <row r="12" spans="1:104" x14ac:dyDescent="0.2">
      <c r="A12" s="142">
        <v>3</v>
      </c>
      <c r="B12" s="143" t="s">
        <v>77</v>
      </c>
      <c r="C12" s="144" t="s">
        <v>78</v>
      </c>
      <c r="D12" s="145" t="s">
        <v>72</v>
      </c>
      <c r="E12" s="146">
        <v>5.76</v>
      </c>
      <c r="F12" s="146"/>
      <c r="G12" s="147">
        <f t="shared" ref="G12:G18" si="0">E12*F12</f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42">
        <v>4</v>
      </c>
      <c r="B13" s="143" t="s">
        <v>79</v>
      </c>
      <c r="C13" s="144" t="s">
        <v>80</v>
      </c>
      <c r="D13" s="145" t="s">
        <v>72</v>
      </c>
      <c r="E13" s="146">
        <v>38.786999999999999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42">
        <v>5</v>
      </c>
      <c r="B14" s="143" t="s">
        <v>81</v>
      </c>
      <c r="C14" s="144" t="s">
        <v>82</v>
      </c>
      <c r="D14" s="145" t="s">
        <v>83</v>
      </c>
      <c r="E14" s="146">
        <v>0.89100000000000001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42">
        <v>6</v>
      </c>
      <c r="B15" s="143" t="s">
        <v>84</v>
      </c>
      <c r="C15" s="144" t="s">
        <v>85</v>
      </c>
      <c r="D15" s="145" t="s">
        <v>83</v>
      </c>
      <c r="E15" s="146">
        <v>8.0190000000000001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42">
        <v>7</v>
      </c>
      <c r="B16" s="143" t="s">
        <v>86</v>
      </c>
      <c r="C16" s="144" t="s">
        <v>87</v>
      </c>
      <c r="D16" s="145" t="s">
        <v>83</v>
      </c>
      <c r="E16" s="146">
        <v>0.89100000000000001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42">
        <v>8</v>
      </c>
      <c r="B17" s="143" t="s">
        <v>88</v>
      </c>
      <c r="C17" s="144" t="s">
        <v>89</v>
      </c>
      <c r="D17" s="145" t="s">
        <v>83</v>
      </c>
      <c r="E17" s="146">
        <v>7.1280000000000001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42">
        <v>9</v>
      </c>
      <c r="B18" s="143" t="s">
        <v>90</v>
      </c>
      <c r="C18" s="144" t="s">
        <v>91</v>
      </c>
      <c r="D18" s="145" t="s">
        <v>83</v>
      </c>
      <c r="E18" s="146">
        <v>0.89100000000000001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48"/>
      <c r="B19" s="149" t="s">
        <v>66</v>
      </c>
      <c r="C19" s="150" t="str">
        <f>CONCATENATE(B11," ",C11)</f>
        <v>97 Prorážení otvorů</v>
      </c>
      <c r="D19" s="148"/>
      <c r="E19" s="151"/>
      <c r="F19" s="151"/>
      <c r="G19" s="152">
        <f>SUM(G11:G18)</f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34" t="s">
        <v>65</v>
      </c>
      <c r="B20" s="135" t="s">
        <v>92</v>
      </c>
      <c r="C20" s="136" t="s">
        <v>93</v>
      </c>
      <c r="D20" s="137"/>
      <c r="E20" s="138"/>
      <c r="F20" s="138"/>
      <c r="G20" s="139"/>
      <c r="H20" s="140"/>
      <c r="I20" s="140"/>
      <c r="O20" s="141">
        <v>1</v>
      </c>
    </row>
    <row r="21" spans="1:104" x14ac:dyDescent="0.2">
      <c r="A21" s="142">
        <v>10</v>
      </c>
      <c r="B21" s="143" t="s">
        <v>94</v>
      </c>
      <c r="C21" s="144" t="s">
        <v>95</v>
      </c>
      <c r="D21" s="145" t="s">
        <v>83</v>
      </c>
      <c r="E21" s="146">
        <v>1.286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48"/>
      <c r="B22" s="149" t="s">
        <v>66</v>
      </c>
      <c r="C22" s="150" t="str">
        <f>CONCATENATE(B20," ",C20)</f>
        <v>99 Staveništní přesun hmot</v>
      </c>
      <c r="D22" s="148"/>
      <c r="E22" s="151"/>
      <c r="F22" s="151"/>
      <c r="G22" s="152">
        <f>SUM(G20:G21)</f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34" t="s">
        <v>65</v>
      </c>
      <c r="B23" s="135" t="s">
        <v>433</v>
      </c>
      <c r="C23" s="136" t="s">
        <v>434</v>
      </c>
      <c r="D23" s="137"/>
      <c r="E23" s="171"/>
      <c r="F23" s="171"/>
      <c r="G23" s="172"/>
      <c r="O23" s="141"/>
      <c r="BA23" s="153"/>
      <c r="BB23" s="153"/>
      <c r="BC23" s="153"/>
      <c r="BD23" s="153"/>
      <c r="BE23" s="153"/>
    </row>
    <row r="24" spans="1:104" x14ac:dyDescent="0.2">
      <c r="A24" s="169">
        <v>10</v>
      </c>
      <c r="B24" s="168" t="s">
        <v>435</v>
      </c>
      <c r="C24" s="224" t="s">
        <v>436</v>
      </c>
      <c r="D24" s="169" t="s">
        <v>99</v>
      </c>
      <c r="E24" s="167">
        <v>1</v>
      </c>
      <c r="F24" s="167">
        <f>'ZT 200'!G29</f>
        <v>0</v>
      </c>
      <c r="G24" s="166">
        <f>E24*F24</f>
        <v>0</v>
      </c>
      <c r="O24" s="141"/>
      <c r="BA24" s="153"/>
      <c r="BB24" s="153"/>
      <c r="BC24" s="153"/>
      <c r="BD24" s="153"/>
      <c r="BE24" s="153"/>
    </row>
    <row r="25" spans="1:104" x14ac:dyDescent="0.2">
      <c r="A25" s="225"/>
      <c r="B25" s="149" t="s">
        <v>66</v>
      </c>
      <c r="C25" s="226" t="s">
        <v>437</v>
      </c>
      <c r="D25" s="225"/>
      <c r="E25" s="227"/>
      <c r="F25" s="151"/>
      <c r="G25" s="152">
        <f>SUM(G24)</f>
        <v>0</v>
      </c>
      <c r="O25" s="141"/>
      <c r="BA25" s="153"/>
      <c r="BB25" s="153"/>
      <c r="BC25" s="153"/>
      <c r="BD25" s="153"/>
      <c r="BE25" s="153"/>
    </row>
    <row r="26" spans="1:104" x14ac:dyDescent="0.2">
      <c r="A26" s="134" t="s">
        <v>65</v>
      </c>
      <c r="B26" s="135" t="s">
        <v>139</v>
      </c>
      <c r="C26" s="136" t="s">
        <v>138</v>
      </c>
      <c r="D26" s="137"/>
      <c r="E26" s="171"/>
      <c r="F26" s="171"/>
      <c r="G26" s="172"/>
      <c r="O26" s="141"/>
      <c r="BA26" s="153"/>
      <c r="BB26" s="153"/>
      <c r="BC26" s="153"/>
      <c r="BD26" s="153"/>
      <c r="BE26" s="153"/>
    </row>
    <row r="27" spans="1:104" x14ac:dyDescent="0.2">
      <c r="A27" s="169">
        <v>10</v>
      </c>
      <c r="B27" s="168" t="s">
        <v>230</v>
      </c>
      <c r="C27" s="224" t="s">
        <v>231</v>
      </c>
      <c r="D27" s="169" t="s">
        <v>99</v>
      </c>
      <c r="E27" s="167">
        <v>1</v>
      </c>
      <c r="F27" s="167">
        <f>'400 UT'!G38</f>
        <v>0</v>
      </c>
      <c r="G27" s="166">
        <f>E27*F27</f>
        <v>0</v>
      </c>
      <c r="O27" s="141"/>
      <c r="BA27" s="153"/>
      <c r="BB27" s="153"/>
      <c r="BC27" s="153"/>
      <c r="BD27" s="153"/>
      <c r="BE27" s="153"/>
    </row>
    <row r="28" spans="1:104" x14ac:dyDescent="0.2">
      <c r="A28" s="225"/>
      <c r="B28" s="149" t="s">
        <v>66</v>
      </c>
      <c r="C28" s="226" t="s">
        <v>171</v>
      </c>
      <c r="D28" s="225"/>
      <c r="E28" s="227"/>
      <c r="F28" s="151"/>
      <c r="G28" s="152">
        <f>SUM(G27)</f>
        <v>0</v>
      </c>
      <c r="O28" s="141"/>
      <c r="BA28" s="153"/>
      <c r="BB28" s="153"/>
      <c r="BC28" s="153"/>
      <c r="BD28" s="153"/>
      <c r="BE28" s="153"/>
    </row>
    <row r="29" spans="1:104" x14ac:dyDescent="0.2">
      <c r="A29" s="134" t="s">
        <v>65</v>
      </c>
      <c r="B29" s="135" t="s">
        <v>96</v>
      </c>
      <c r="C29" s="136" t="s">
        <v>97</v>
      </c>
      <c r="D29" s="137"/>
      <c r="E29" s="138"/>
      <c r="F29" s="138"/>
      <c r="G29" s="139"/>
      <c r="H29" s="140"/>
      <c r="I29" s="140"/>
      <c r="O29" s="141">
        <v>1</v>
      </c>
    </row>
    <row r="30" spans="1:104" x14ac:dyDescent="0.2">
      <c r="A30" s="142">
        <v>11</v>
      </c>
      <c r="B30" s="143" t="s">
        <v>96</v>
      </c>
      <c r="C30" s="144" t="s">
        <v>98</v>
      </c>
      <c r="D30" s="145" t="s">
        <v>99</v>
      </c>
      <c r="E30" s="146">
        <v>1</v>
      </c>
      <c r="F30" s="146">
        <f>'410 VS'!G71</f>
        <v>0</v>
      </c>
      <c r="G30" s="147">
        <f>E30*F30</f>
        <v>0</v>
      </c>
      <c r="O30" s="141">
        <v>2</v>
      </c>
      <c r="AA30" s="114">
        <v>12</v>
      </c>
      <c r="AB30" s="114">
        <v>0</v>
      </c>
      <c r="AC30" s="114">
        <v>11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48"/>
      <c r="B31" s="149" t="s">
        <v>66</v>
      </c>
      <c r="C31" s="150" t="str">
        <f>CONCATENATE(B29," ",C29)</f>
        <v>732 Předávací stanice</v>
      </c>
      <c r="D31" s="148"/>
      <c r="E31" s="151"/>
      <c r="F31" s="151"/>
      <c r="G31" s="152">
        <f>SUM(G29:G30)</f>
        <v>0</v>
      </c>
      <c r="O31" s="141">
        <v>4</v>
      </c>
      <c r="BA31" s="153">
        <f>SUM(BA29:BA30)</f>
        <v>0</v>
      </c>
      <c r="BB31" s="153">
        <f>SUM(BB29:BB30)</f>
        <v>0</v>
      </c>
      <c r="BC31" s="153">
        <f>SUM(BC29:BC30)</f>
        <v>0</v>
      </c>
      <c r="BD31" s="153">
        <f>SUM(BD29:BD30)</f>
        <v>0</v>
      </c>
      <c r="BE31" s="153">
        <f>SUM(BE29:BE30)</f>
        <v>0</v>
      </c>
    </row>
    <row r="32" spans="1:104" x14ac:dyDescent="0.2">
      <c r="A32" s="134" t="s">
        <v>65</v>
      </c>
      <c r="B32" s="135" t="s">
        <v>100</v>
      </c>
      <c r="C32" s="136" t="s">
        <v>101</v>
      </c>
      <c r="D32" s="137"/>
      <c r="E32" s="138"/>
      <c r="F32" s="138"/>
      <c r="G32" s="139"/>
      <c r="H32" s="140"/>
      <c r="I32" s="140"/>
      <c r="O32" s="141">
        <v>1</v>
      </c>
    </row>
    <row r="33" spans="1:104" x14ac:dyDescent="0.2">
      <c r="A33" s="142">
        <v>12</v>
      </c>
      <c r="B33" s="143" t="s">
        <v>102</v>
      </c>
      <c r="C33" s="144" t="s">
        <v>103</v>
      </c>
      <c r="D33" s="145" t="s">
        <v>72</v>
      </c>
      <c r="E33" s="146">
        <v>5.76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12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 x14ac:dyDescent="0.2">
      <c r="A34" s="142">
        <v>13</v>
      </c>
      <c r="B34" s="143" t="s">
        <v>104</v>
      </c>
      <c r="C34" s="144" t="s">
        <v>105</v>
      </c>
      <c r="D34" s="145" t="s">
        <v>72</v>
      </c>
      <c r="E34" s="146">
        <v>5.76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13</v>
      </c>
      <c r="AZ34" s="114">
        <v>2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0</v>
      </c>
    </row>
    <row r="35" spans="1:104" x14ac:dyDescent="0.2">
      <c r="A35" s="142">
        <v>14</v>
      </c>
      <c r="B35" s="143" t="s">
        <v>106</v>
      </c>
      <c r="C35" s="144" t="s">
        <v>107</v>
      </c>
      <c r="D35" s="145" t="s">
        <v>54</v>
      </c>
      <c r="E35" s="146">
        <v>28.89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14</v>
      </c>
      <c r="AZ35" s="114">
        <v>2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0</v>
      </c>
    </row>
    <row r="36" spans="1:104" x14ac:dyDescent="0.2">
      <c r="A36" s="148"/>
      <c r="B36" s="149" t="s">
        <v>66</v>
      </c>
      <c r="C36" s="150" t="str">
        <f>CONCATENATE(B32," ",C32)</f>
        <v>776 Podlahy povlakové</v>
      </c>
      <c r="D36" s="148"/>
      <c r="E36" s="151"/>
      <c r="F36" s="151"/>
      <c r="G36" s="152">
        <f>SUM(G32:G35)</f>
        <v>0</v>
      </c>
      <c r="O36" s="141">
        <v>4</v>
      </c>
      <c r="BA36" s="153">
        <f>SUM(BA32:BA35)</f>
        <v>0</v>
      </c>
      <c r="BB36" s="153">
        <f>SUM(BB32:BB35)</f>
        <v>0</v>
      </c>
      <c r="BC36" s="153">
        <f>SUM(BC32:BC35)</f>
        <v>0</v>
      </c>
      <c r="BD36" s="153">
        <f>SUM(BD32:BD35)</f>
        <v>0</v>
      </c>
      <c r="BE36" s="153">
        <f>SUM(BE32:BE35)</f>
        <v>0</v>
      </c>
    </row>
    <row r="37" spans="1:104" x14ac:dyDescent="0.2">
      <c r="A37" s="134" t="s">
        <v>65</v>
      </c>
      <c r="B37" s="135" t="s">
        <v>108</v>
      </c>
      <c r="C37" s="136" t="s">
        <v>109</v>
      </c>
      <c r="D37" s="137"/>
      <c r="E37" s="138"/>
      <c r="F37" s="138"/>
      <c r="G37" s="139"/>
      <c r="H37" s="140"/>
      <c r="I37" s="140"/>
      <c r="O37" s="141">
        <v>1</v>
      </c>
    </row>
    <row r="38" spans="1:104" x14ac:dyDescent="0.2">
      <c r="A38" s="142">
        <v>15</v>
      </c>
      <c r="B38" s="143" t="s">
        <v>110</v>
      </c>
      <c r="C38" s="144" t="s">
        <v>111</v>
      </c>
      <c r="D38" s="145" t="s">
        <v>72</v>
      </c>
      <c r="E38" s="146">
        <v>7.8780000000000001</v>
      </c>
      <c r="F38" s="146"/>
      <c r="G38" s="147">
        <f>E38*F38</f>
        <v>0</v>
      </c>
      <c r="O38" s="141">
        <v>2</v>
      </c>
      <c r="AA38" s="114">
        <v>12</v>
      </c>
      <c r="AB38" s="114">
        <v>0</v>
      </c>
      <c r="AC38" s="114">
        <v>15</v>
      </c>
      <c r="AZ38" s="114">
        <v>2</v>
      </c>
      <c r="BA38" s="114">
        <f>IF(AZ38=1,G38,0)</f>
        <v>0</v>
      </c>
      <c r="BB38" s="114">
        <f>IF(AZ38=2,G38,0)</f>
        <v>0</v>
      </c>
      <c r="BC38" s="114">
        <f>IF(AZ38=3,G38,0)</f>
        <v>0</v>
      </c>
      <c r="BD38" s="114">
        <f>IF(AZ38=4,G38,0)</f>
        <v>0</v>
      </c>
      <c r="BE38" s="114">
        <f>IF(AZ38=5,G38,0)</f>
        <v>0</v>
      </c>
      <c r="CZ38" s="114">
        <v>1.47E-3</v>
      </c>
    </row>
    <row r="39" spans="1:104" x14ac:dyDescent="0.2">
      <c r="A39" s="142">
        <v>16</v>
      </c>
      <c r="B39" s="143" t="s">
        <v>112</v>
      </c>
      <c r="C39" s="144" t="s">
        <v>113</v>
      </c>
      <c r="D39" s="145" t="s">
        <v>54</v>
      </c>
      <c r="E39" s="146">
        <v>24.34</v>
      </c>
      <c r="F39" s="146"/>
      <c r="G39" s="147">
        <f>E39*F39</f>
        <v>0</v>
      </c>
      <c r="O39" s="141">
        <v>2</v>
      </c>
      <c r="AA39" s="114">
        <v>12</v>
      </c>
      <c r="AB39" s="114">
        <v>0</v>
      </c>
      <c r="AC39" s="114">
        <v>16</v>
      </c>
      <c r="AZ39" s="114">
        <v>2</v>
      </c>
      <c r="BA39" s="114">
        <f>IF(AZ39=1,G39,0)</f>
        <v>0</v>
      </c>
      <c r="BB39" s="114">
        <f>IF(AZ39=2,G39,0)</f>
        <v>0</v>
      </c>
      <c r="BC39" s="114">
        <f>IF(AZ39=3,G39,0)</f>
        <v>0</v>
      </c>
      <c r="BD39" s="114">
        <f>IF(AZ39=4,G39,0)</f>
        <v>0</v>
      </c>
      <c r="BE39" s="114">
        <f>IF(AZ39=5,G39,0)</f>
        <v>0</v>
      </c>
      <c r="CZ39" s="114">
        <v>0</v>
      </c>
    </row>
    <row r="40" spans="1:104" x14ac:dyDescent="0.2">
      <c r="A40" s="148"/>
      <c r="B40" s="149" t="s">
        <v>66</v>
      </c>
      <c r="C40" s="150" t="str">
        <f>CONCATENATE(B37," ",C37)</f>
        <v>777 Podlahy ze syntetických hmot</v>
      </c>
      <c r="D40" s="148"/>
      <c r="E40" s="151"/>
      <c r="F40" s="151"/>
      <c r="G40" s="152">
        <f>SUM(G37:G39)</f>
        <v>0</v>
      </c>
      <c r="O40" s="141">
        <v>4</v>
      </c>
      <c r="BA40" s="153">
        <f>SUM(BA37:BA39)</f>
        <v>0</v>
      </c>
      <c r="BB40" s="153">
        <f>SUM(BB37:BB39)</f>
        <v>0</v>
      </c>
      <c r="BC40" s="153">
        <f>SUM(BC37:BC39)</f>
        <v>0</v>
      </c>
      <c r="BD40" s="153">
        <f>SUM(BD37:BD39)</f>
        <v>0</v>
      </c>
      <c r="BE40" s="153">
        <f>SUM(BE37:BE39)</f>
        <v>0</v>
      </c>
    </row>
    <row r="41" spans="1:104" x14ac:dyDescent="0.2">
      <c r="A41" s="134" t="s">
        <v>65</v>
      </c>
      <c r="B41" s="135" t="s">
        <v>114</v>
      </c>
      <c r="C41" s="136" t="s">
        <v>115</v>
      </c>
      <c r="D41" s="137"/>
      <c r="E41" s="138"/>
      <c r="F41" s="138"/>
      <c r="G41" s="139"/>
      <c r="H41" s="140"/>
      <c r="I41" s="140"/>
      <c r="O41" s="141">
        <v>1</v>
      </c>
    </row>
    <row r="42" spans="1:104" x14ac:dyDescent="0.2">
      <c r="A42" s="142">
        <v>17</v>
      </c>
      <c r="B42" s="143" t="s">
        <v>116</v>
      </c>
      <c r="C42" s="144" t="s">
        <v>117</v>
      </c>
      <c r="D42" s="145" t="s">
        <v>72</v>
      </c>
      <c r="E42" s="146">
        <v>46.32</v>
      </c>
      <c r="F42" s="146"/>
      <c r="G42" s="147">
        <f>E42*F42</f>
        <v>0</v>
      </c>
      <c r="O42" s="141">
        <v>2</v>
      </c>
      <c r="AA42" s="114">
        <v>12</v>
      </c>
      <c r="AB42" s="114">
        <v>0</v>
      </c>
      <c r="AC42" s="114">
        <v>17</v>
      </c>
      <c r="AZ42" s="114">
        <v>2</v>
      </c>
      <c r="BA42" s="114">
        <f>IF(AZ42=1,G42,0)</f>
        <v>0</v>
      </c>
      <c r="BB42" s="114">
        <f>IF(AZ42=2,G42,0)</f>
        <v>0</v>
      </c>
      <c r="BC42" s="114">
        <f>IF(AZ42=3,G42,0)</f>
        <v>0</v>
      </c>
      <c r="BD42" s="114">
        <f>IF(AZ42=4,G42,0)</f>
        <v>0</v>
      </c>
      <c r="BE42" s="114">
        <f>IF(AZ42=5,G42,0)</f>
        <v>0</v>
      </c>
      <c r="CZ42" s="114">
        <v>4.8000000000000001E-4</v>
      </c>
    </row>
    <row r="43" spans="1:104" x14ac:dyDescent="0.2">
      <c r="A43" s="142">
        <v>18</v>
      </c>
      <c r="B43" s="143" t="s">
        <v>118</v>
      </c>
      <c r="C43" s="144" t="s">
        <v>119</v>
      </c>
      <c r="D43" s="145" t="s">
        <v>72</v>
      </c>
      <c r="E43" s="146">
        <v>46.32</v>
      </c>
      <c r="F43" s="146"/>
      <c r="G43" s="147">
        <f>E43*F43</f>
        <v>0</v>
      </c>
      <c r="O43" s="141">
        <v>2</v>
      </c>
      <c r="AA43" s="114">
        <v>12</v>
      </c>
      <c r="AB43" s="114">
        <v>0</v>
      </c>
      <c r="AC43" s="114">
        <v>18</v>
      </c>
      <c r="AZ43" s="114">
        <v>2</v>
      </c>
      <c r="BA43" s="114">
        <f>IF(AZ43=1,G43,0)</f>
        <v>0</v>
      </c>
      <c r="BB43" s="114">
        <f>IF(AZ43=2,G43,0)</f>
        <v>0</v>
      </c>
      <c r="BC43" s="114">
        <f>IF(AZ43=3,G43,0)</f>
        <v>0</v>
      </c>
      <c r="BD43" s="114">
        <f>IF(AZ43=4,G43,0)</f>
        <v>0</v>
      </c>
      <c r="BE43" s="114">
        <f>IF(AZ43=5,G43,0)</f>
        <v>0</v>
      </c>
      <c r="CZ43" s="114">
        <v>1.4999999999999999E-4</v>
      </c>
    </row>
    <row r="44" spans="1:104" x14ac:dyDescent="0.2">
      <c r="A44" s="148"/>
      <c r="B44" s="149" t="s">
        <v>66</v>
      </c>
      <c r="C44" s="150" t="str">
        <f>CONCATENATE(B41," ",C41)</f>
        <v>784 Malby</v>
      </c>
      <c r="D44" s="148"/>
      <c r="E44" s="151"/>
      <c r="F44" s="151"/>
      <c r="G44" s="152">
        <f>SUM(G41:G43)</f>
        <v>0</v>
      </c>
      <c r="O44" s="141">
        <v>4</v>
      </c>
      <c r="BA44" s="153">
        <f>SUM(BA41:BA43)</f>
        <v>0</v>
      </c>
      <c r="BB44" s="153">
        <f>SUM(BB41:BB43)</f>
        <v>0</v>
      </c>
      <c r="BC44" s="153">
        <f>SUM(BC41:BC43)</f>
        <v>0</v>
      </c>
      <c r="BD44" s="153">
        <f>SUM(BD41:BD43)</f>
        <v>0</v>
      </c>
      <c r="BE44" s="153">
        <f>SUM(BE41:BE43)</f>
        <v>0</v>
      </c>
    </row>
    <row r="45" spans="1:104" x14ac:dyDescent="0.2">
      <c r="A45" s="134" t="s">
        <v>65</v>
      </c>
      <c r="B45" s="135" t="s">
        <v>120</v>
      </c>
      <c r="C45" s="136" t="s">
        <v>121</v>
      </c>
      <c r="D45" s="137"/>
      <c r="E45" s="138"/>
      <c r="F45" s="138"/>
      <c r="G45" s="139"/>
      <c r="H45" s="140"/>
      <c r="I45" s="140"/>
      <c r="O45" s="141">
        <v>1</v>
      </c>
    </row>
    <row r="46" spans="1:104" x14ac:dyDescent="0.2">
      <c r="A46" s="142">
        <v>19</v>
      </c>
      <c r="B46" s="143" t="s">
        <v>122</v>
      </c>
      <c r="C46" s="144" t="s">
        <v>123</v>
      </c>
      <c r="D46" s="145" t="s">
        <v>99</v>
      </c>
      <c r="E46" s="146">
        <v>1</v>
      </c>
      <c r="F46" s="146">
        <f>'300VZT'!G34</f>
        <v>0</v>
      </c>
      <c r="G46" s="147">
        <f>E46*F46</f>
        <v>0</v>
      </c>
      <c r="O46" s="141">
        <v>2</v>
      </c>
      <c r="AA46" s="114">
        <v>12</v>
      </c>
      <c r="AB46" s="114">
        <v>0</v>
      </c>
      <c r="AC46" s="114">
        <v>19</v>
      </c>
      <c r="AZ46" s="114">
        <v>4</v>
      </c>
      <c r="BA46" s="114">
        <f>IF(AZ46=1,G46,0)</f>
        <v>0</v>
      </c>
      <c r="BB46" s="114">
        <f>IF(AZ46=2,G46,0)</f>
        <v>0</v>
      </c>
      <c r="BC46" s="114">
        <f>IF(AZ46=3,G46,0)</f>
        <v>0</v>
      </c>
      <c r="BD46" s="114">
        <f>IF(AZ46=4,G46,0)</f>
        <v>0</v>
      </c>
      <c r="BE46" s="114">
        <f>IF(AZ46=5,G46,0)</f>
        <v>0</v>
      </c>
      <c r="CZ46" s="114">
        <v>0</v>
      </c>
    </row>
    <row r="47" spans="1:104" x14ac:dyDescent="0.2">
      <c r="A47" s="148"/>
      <c r="B47" s="149" t="s">
        <v>66</v>
      </c>
      <c r="C47" s="150" t="str">
        <f>CONCATENATE(B45," ",C45)</f>
        <v>M24 Montáže vzduchotechnických zař</v>
      </c>
      <c r="D47" s="148"/>
      <c r="E47" s="151"/>
      <c r="F47" s="151"/>
      <c r="G47" s="152">
        <f>SUM(G45:G46)</f>
        <v>0</v>
      </c>
      <c r="O47" s="141">
        <v>4</v>
      </c>
      <c r="BA47" s="153">
        <f>SUM(BA45:BA46)</f>
        <v>0</v>
      </c>
      <c r="BB47" s="153">
        <f>SUM(BB45:BB46)</f>
        <v>0</v>
      </c>
      <c r="BC47" s="153">
        <f>SUM(BC45:BC46)</f>
        <v>0</v>
      </c>
      <c r="BD47" s="153">
        <f>SUM(BD45:BD46)</f>
        <v>0</v>
      </c>
      <c r="BE47" s="153">
        <f>SUM(BE45:BE46)</f>
        <v>0</v>
      </c>
    </row>
    <row r="48" spans="1:104" x14ac:dyDescent="0.2">
      <c r="A48" s="134" t="s">
        <v>65</v>
      </c>
      <c r="B48" s="135" t="s">
        <v>312</v>
      </c>
      <c r="C48" s="136" t="str">
        <f>'700 MaR'!C7</f>
        <v>Měřící a regulační zařízení</v>
      </c>
      <c r="D48" s="257"/>
      <c r="E48" s="257"/>
      <c r="F48" s="257"/>
      <c r="G48" s="257"/>
    </row>
    <row r="49" spans="1:7" s="206" customFormat="1" ht="11.25" x14ac:dyDescent="0.2">
      <c r="A49" s="210">
        <v>20</v>
      </c>
      <c r="B49" s="210" t="s">
        <v>310</v>
      </c>
      <c r="C49" s="210" t="s">
        <v>349</v>
      </c>
      <c r="D49" s="210" t="s">
        <v>99</v>
      </c>
      <c r="E49" s="233">
        <v>1</v>
      </c>
      <c r="F49" s="233">
        <f>'700 MaR'!G81</f>
        <v>0</v>
      </c>
      <c r="G49" s="233">
        <f>E49*F49</f>
        <v>0</v>
      </c>
    </row>
    <row r="50" spans="1:7" s="235" customFormat="1" x14ac:dyDescent="0.2">
      <c r="A50" s="236" t="s">
        <v>350</v>
      </c>
      <c r="B50" s="236" t="s">
        <v>66</v>
      </c>
      <c r="C50" s="236" t="s">
        <v>332</v>
      </c>
      <c r="D50" s="236"/>
      <c r="E50" s="236"/>
      <c r="F50" s="236"/>
      <c r="G50" s="198">
        <f>SUM(G49)</f>
        <v>0</v>
      </c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E55" s="114"/>
    </row>
    <row r="56" spans="1:7" x14ac:dyDescent="0.2">
      <c r="E56" s="114"/>
    </row>
    <row r="57" spans="1:7" x14ac:dyDescent="0.2">
      <c r="E57" s="114"/>
    </row>
    <row r="58" spans="1:7" x14ac:dyDescent="0.2">
      <c r="E58" s="11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1:7" x14ac:dyDescent="0.2">
      <c r="E65" s="114"/>
    </row>
    <row r="66" spans="1:7" x14ac:dyDescent="0.2">
      <c r="E66" s="114"/>
    </row>
    <row r="67" spans="1:7" x14ac:dyDescent="0.2">
      <c r="E67" s="114"/>
    </row>
    <row r="68" spans="1:7" x14ac:dyDescent="0.2">
      <c r="E68" s="114"/>
    </row>
    <row r="69" spans="1:7" x14ac:dyDescent="0.2">
      <c r="E69" s="114"/>
    </row>
    <row r="70" spans="1:7" x14ac:dyDescent="0.2">
      <c r="E70" s="114"/>
    </row>
    <row r="71" spans="1:7" x14ac:dyDescent="0.2">
      <c r="A71" s="154"/>
      <c r="B71" s="154"/>
      <c r="C71" s="154"/>
      <c r="D71" s="154"/>
      <c r="E71" s="154"/>
      <c r="F71" s="154"/>
      <c r="G71" s="154"/>
    </row>
    <row r="72" spans="1:7" x14ac:dyDescent="0.2">
      <c r="A72" s="154"/>
      <c r="B72" s="154"/>
      <c r="C72" s="154"/>
      <c r="D72" s="154"/>
      <c r="E72" s="154"/>
      <c r="F72" s="154"/>
      <c r="G72" s="154"/>
    </row>
    <row r="73" spans="1:7" x14ac:dyDescent="0.2">
      <c r="A73" s="154"/>
      <c r="B73" s="154"/>
      <c r="C73" s="154"/>
      <c r="D73" s="154"/>
      <c r="E73" s="154"/>
      <c r="F73" s="154"/>
      <c r="G73" s="154"/>
    </row>
    <row r="74" spans="1:7" x14ac:dyDescent="0.2">
      <c r="A74" s="154"/>
      <c r="B74" s="154"/>
      <c r="C74" s="154"/>
      <c r="D74" s="154"/>
      <c r="E74" s="154"/>
      <c r="F74" s="154"/>
      <c r="G74" s="154"/>
    </row>
    <row r="75" spans="1:7" x14ac:dyDescent="0.2">
      <c r="E75" s="114"/>
    </row>
    <row r="76" spans="1:7" x14ac:dyDescent="0.2">
      <c r="E76" s="114"/>
    </row>
    <row r="77" spans="1:7" x14ac:dyDescent="0.2">
      <c r="E77" s="114"/>
    </row>
    <row r="78" spans="1:7" x14ac:dyDescent="0.2">
      <c r="E78" s="114"/>
    </row>
    <row r="79" spans="1:7" x14ac:dyDescent="0.2">
      <c r="E79" s="114"/>
    </row>
    <row r="80" spans="1:7" x14ac:dyDescent="0.2">
      <c r="E80" s="114"/>
    </row>
    <row r="81" spans="5:5" x14ac:dyDescent="0.2">
      <c r="E81" s="114"/>
    </row>
    <row r="82" spans="5:5" x14ac:dyDescent="0.2">
      <c r="E82" s="114"/>
    </row>
    <row r="83" spans="5:5" x14ac:dyDescent="0.2">
      <c r="E83" s="114"/>
    </row>
    <row r="84" spans="5:5" x14ac:dyDescent="0.2">
      <c r="E84" s="114"/>
    </row>
    <row r="85" spans="5:5" x14ac:dyDescent="0.2">
      <c r="E85" s="114"/>
    </row>
    <row r="86" spans="5:5" x14ac:dyDescent="0.2">
      <c r="E86" s="114"/>
    </row>
    <row r="87" spans="5:5" x14ac:dyDescent="0.2">
      <c r="E87" s="114"/>
    </row>
    <row r="88" spans="5:5" x14ac:dyDescent="0.2">
      <c r="E88" s="114"/>
    </row>
    <row r="89" spans="5:5" x14ac:dyDescent="0.2">
      <c r="E89" s="114"/>
    </row>
    <row r="90" spans="5:5" x14ac:dyDescent="0.2">
      <c r="E90" s="114"/>
    </row>
    <row r="91" spans="5:5" x14ac:dyDescent="0.2">
      <c r="E91" s="114"/>
    </row>
    <row r="92" spans="5:5" x14ac:dyDescent="0.2">
      <c r="E92" s="114"/>
    </row>
    <row r="93" spans="5:5" x14ac:dyDescent="0.2">
      <c r="E93" s="114"/>
    </row>
    <row r="94" spans="5:5" x14ac:dyDescent="0.2">
      <c r="E94" s="114"/>
    </row>
    <row r="95" spans="5:5" x14ac:dyDescent="0.2">
      <c r="E95" s="114"/>
    </row>
    <row r="96" spans="5:5" x14ac:dyDescent="0.2">
      <c r="E96" s="114"/>
    </row>
    <row r="97" spans="1:7" x14ac:dyDescent="0.2">
      <c r="E97" s="114"/>
    </row>
    <row r="98" spans="1:7" x14ac:dyDescent="0.2">
      <c r="E98" s="114"/>
    </row>
    <row r="99" spans="1:7" x14ac:dyDescent="0.2">
      <c r="E99" s="114"/>
    </row>
    <row r="100" spans="1:7" x14ac:dyDescent="0.2">
      <c r="E100" s="114"/>
    </row>
    <row r="101" spans="1:7" x14ac:dyDescent="0.2">
      <c r="E101" s="114"/>
    </row>
    <row r="102" spans="1:7" x14ac:dyDescent="0.2">
      <c r="E102" s="114"/>
    </row>
    <row r="103" spans="1:7" x14ac:dyDescent="0.2">
      <c r="E103" s="114"/>
    </row>
    <row r="104" spans="1:7" x14ac:dyDescent="0.2">
      <c r="E104" s="114"/>
    </row>
    <row r="105" spans="1:7" x14ac:dyDescent="0.2">
      <c r="E105" s="114"/>
    </row>
    <row r="106" spans="1:7" x14ac:dyDescent="0.2">
      <c r="A106" s="155"/>
      <c r="B106" s="155"/>
    </row>
    <row r="107" spans="1:7" x14ac:dyDescent="0.2">
      <c r="A107" s="154"/>
      <c r="B107" s="154"/>
      <c r="C107" s="157"/>
      <c r="D107" s="157"/>
      <c r="E107" s="158"/>
      <c r="F107" s="157"/>
      <c r="G107" s="159"/>
    </row>
    <row r="108" spans="1:7" x14ac:dyDescent="0.2">
      <c r="A108" s="160"/>
      <c r="B108" s="160"/>
      <c r="C108" s="154"/>
      <c r="D108" s="154"/>
      <c r="E108" s="161"/>
      <c r="F108" s="154"/>
      <c r="G108" s="154"/>
    </row>
    <row r="109" spans="1:7" x14ac:dyDescent="0.2">
      <c r="A109" s="154"/>
      <c r="B109" s="154"/>
      <c r="C109" s="154"/>
      <c r="D109" s="154"/>
      <c r="E109" s="161"/>
      <c r="F109" s="154"/>
      <c r="G109" s="154"/>
    </row>
    <row r="110" spans="1:7" x14ac:dyDescent="0.2">
      <c r="A110" s="154"/>
      <c r="B110" s="154"/>
      <c r="C110" s="154"/>
      <c r="D110" s="154"/>
      <c r="E110" s="161"/>
      <c r="F110" s="154"/>
      <c r="G110" s="154"/>
    </row>
    <row r="111" spans="1:7" x14ac:dyDescent="0.2">
      <c r="A111" s="154"/>
      <c r="B111" s="154"/>
      <c r="C111" s="154"/>
      <c r="D111" s="154"/>
      <c r="E111" s="161"/>
      <c r="F111" s="154"/>
      <c r="G111" s="154"/>
    </row>
    <row r="112" spans="1:7" x14ac:dyDescent="0.2">
      <c r="A112" s="154"/>
      <c r="B112" s="154"/>
      <c r="C112" s="154"/>
      <c r="D112" s="154"/>
      <c r="E112" s="161"/>
      <c r="F112" s="154"/>
      <c r="G112" s="154"/>
    </row>
    <row r="113" spans="1:7" x14ac:dyDescent="0.2">
      <c r="A113" s="154"/>
      <c r="B113" s="154"/>
      <c r="C113" s="154"/>
      <c r="D113" s="154"/>
      <c r="E113" s="161"/>
      <c r="F113" s="154"/>
      <c r="G113" s="154"/>
    </row>
    <row r="114" spans="1:7" x14ac:dyDescent="0.2">
      <c r="A114" s="154"/>
      <c r="B114" s="154"/>
      <c r="C114" s="154"/>
      <c r="D114" s="154"/>
      <c r="E114" s="161"/>
      <c r="F114" s="154"/>
      <c r="G114" s="154"/>
    </row>
    <row r="115" spans="1:7" x14ac:dyDescent="0.2">
      <c r="A115" s="154"/>
      <c r="B115" s="154"/>
      <c r="C115" s="154"/>
      <c r="D115" s="154"/>
      <c r="E115" s="161"/>
      <c r="F115" s="154"/>
      <c r="G115" s="154"/>
    </row>
    <row r="116" spans="1:7" x14ac:dyDescent="0.2">
      <c r="A116" s="154"/>
      <c r="B116" s="154"/>
      <c r="C116" s="154"/>
      <c r="D116" s="154"/>
      <c r="E116" s="161"/>
      <c r="F116" s="154"/>
      <c r="G116" s="154"/>
    </row>
    <row r="117" spans="1:7" x14ac:dyDescent="0.2">
      <c r="A117" s="154"/>
      <c r="B117" s="154"/>
      <c r="C117" s="154"/>
      <c r="D117" s="154"/>
      <c r="E117" s="161"/>
      <c r="F117" s="154"/>
      <c r="G117" s="154"/>
    </row>
    <row r="118" spans="1:7" x14ac:dyDescent="0.2">
      <c r="A118" s="154"/>
      <c r="B118" s="154"/>
      <c r="C118" s="154"/>
      <c r="D118" s="154"/>
      <c r="E118" s="161"/>
      <c r="F118" s="154"/>
      <c r="G118" s="154"/>
    </row>
    <row r="119" spans="1:7" x14ac:dyDescent="0.2">
      <c r="A119" s="154"/>
      <c r="B119" s="154"/>
      <c r="C119" s="154"/>
      <c r="D119" s="154"/>
      <c r="E119" s="161"/>
      <c r="F119" s="154"/>
      <c r="G119" s="154"/>
    </row>
    <row r="120" spans="1:7" x14ac:dyDescent="0.2">
      <c r="A120" s="154"/>
      <c r="B120" s="154"/>
      <c r="C120" s="154"/>
      <c r="D120" s="154"/>
      <c r="E120" s="161"/>
      <c r="F120" s="154"/>
      <c r="G120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0"/>
  <sheetViews>
    <sheetView showGridLines="0" showZeros="0" view="pageBreakPreview" zoomScaleNormal="100" zoomScaleSheetLayoutView="100" workbookViewId="0">
      <selection activeCell="F8" sqref="F8:F37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309" t="s">
        <v>57</v>
      </c>
      <c r="B1" s="309"/>
      <c r="C1" s="309"/>
      <c r="D1" s="309"/>
      <c r="E1" s="309"/>
      <c r="F1" s="309"/>
      <c r="G1" s="309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310" t="s">
        <v>5</v>
      </c>
      <c r="B3" s="311"/>
      <c r="C3" s="119" t="s">
        <v>432</v>
      </c>
      <c r="D3" s="120"/>
      <c r="E3" s="121"/>
      <c r="F3" s="122">
        <f>[3]Rekapitulace!H1</f>
        <v>0</v>
      </c>
      <c r="G3" s="123"/>
    </row>
    <row r="4" spans="1:104" ht="13.5" thickBot="1" x14ac:dyDescent="0.25">
      <c r="A4" s="312" t="s">
        <v>1</v>
      </c>
      <c r="B4" s="313"/>
      <c r="C4" s="124" t="s">
        <v>125</v>
      </c>
      <c r="D4" s="125"/>
      <c r="E4" s="314"/>
      <c r="F4" s="314"/>
      <c r="G4" s="315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431</v>
      </c>
      <c r="C7" s="136" t="s">
        <v>430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429</v>
      </c>
      <c r="C8" s="144" t="s">
        <v>428</v>
      </c>
      <c r="D8" s="145" t="s">
        <v>129</v>
      </c>
      <c r="E8" s="146">
        <v>5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3.8000000000000002E-4</v>
      </c>
    </row>
    <row r="9" spans="1:104" x14ac:dyDescent="0.2">
      <c r="A9" s="142">
        <v>2</v>
      </c>
      <c r="B9" s="143" t="s">
        <v>427</v>
      </c>
      <c r="C9" s="144" t="s">
        <v>426</v>
      </c>
      <c r="D9" s="145" t="s">
        <v>129</v>
      </c>
      <c r="E9" s="146">
        <v>10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2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3.4000000000000002E-4</v>
      </c>
    </row>
    <row r="10" spans="1:104" x14ac:dyDescent="0.2">
      <c r="A10" s="142">
        <v>3</v>
      </c>
      <c r="B10" s="143" t="s">
        <v>425</v>
      </c>
      <c r="C10" s="144" t="s">
        <v>424</v>
      </c>
      <c r="D10" s="145" t="s">
        <v>129</v>
      </c>
      <c r="E10" s="146">
        <v>15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 x14ac:dyDescent="0.2">
      <c r="A11" s="142">
        <v>4</v>
      </c>
      <c r="B11" s="143" t="s">
        <v>423</v>
      </c>
      <c r="C11" s="144" t="s">
        <v>422</v>
      </c>
      <c r="D11" s="145" t="s">
        <v>99</v>
      </c>
      <c r="E11" s="146">
        <v>1</v>
      </c>
      <c r="F11" s="146"/>
      <c r="G11" s="147">
        <f>E11*F11</f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2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0</v>
      </c>
    </row>
    <row r="12" spans="1:104" x14ac:dyDescent="0.2">
      <c r="A12" s="142">
        <v>5</v>
      </c>
      <c r="B12" s="143" t="s">
        <v>421</v>
      </c>
      <c r="C12" s="144" t="s">
        <v>420</v>
      </c>
      <c r="D12" s="145" t="s">
        <v>54</v>
      </c>
      <c r="E12" s="146">
        <v>35.9</v>
      </c>
      <c r="F12" s="146"/>
      <c r="G12" s="147">
        <f>E12*F12</f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2</v>
      </c>
      <c r="BA12" s="114">
        <f>IF(AZ12=1,G12,0)</f>
        <v>0</v>
      </c>
      <c r="BB12" s="114">
        <f>IF(AZ12=2,G12,0)</f>
        <v>0</v>
      </c>
      <c r="BC12" s="114">
        <f>IF(AZ12=3,G12,0)</f>
        <v>0</v>
      </c>
      <c r="BD12" s="114">
        <f>IF(AZ12=4,G12,0)</f>
        <v>0</v>
      </c>
      <c r="BE12" s="114">
        <f>IF(AZ12=5,G12,0)</f>
        <v>0</v>
      </c>
      <c r="CZ12" s="114">
        <v>0</v>
      </c>
    </row>
    <row r="13" spans="1:104" x14ac:dyDescent="0.2">
      <c r="A13" s="148"/>
      <c r="B13" s="149" t="s">
        <v>66</v>
      </c>
      <c r="C13" s="150" t="str">
        <f>CONCATENATE(B7," ",C7)</f>
        <v>721 Vnitřní kanalizace</v>
      </c>
      <c r="D13" s="148"/>
      <c r="E13" s="151"/>
      <c r="F13" s="151"/>
      <c r="G13" s="152">
        <f>SUM(G7:G12)</f>
        <v>0</v>
      </c>
      <c r="O13" s="141">
        <v>4</v>
      </c>
      <c r="BA13" s="153">
        <f>SUM(BA7:BA12)</f>
        <v>0</v>
      </c>
      <c r="BB13" s="153">
        <f>SUM(BB7:BB12)</f>
        <v>0</v>
      </c>
      <c r="BC13" s="153">
        <f>SUM(BC7:BC12)</f>
        <v>0</v>
      </c>
      <c r="BD13" s="153">
        <f>SUM(BD7:BD12)</f>
        <v>0</v>
      </c>
      <c r="BE13" s="153">
        <f>SUM(BE7:BE12)</f>
        <v>0</v>
      </c>
    </row>
    <row r="14" spans="1:104" x14ac:dyDescent="0.2">
      <c r="A14" s="134" t="s">
        <v>65</v>
      </c>
      <c r="B14" s="135" t="s">
        <v>419</v>
      </c>
      <c r="C14" s="136" t="s">
        <v>418</v>
      </c>
      <c r="D14" s="137"/>
      <c r="E14" s="138"/>
      <c r="F14" s="138"/>
      <c r="G14" s="139"/>
      <c r="H14" s="140"/>
      <c r="I14" s="140"/>
      <c r="O14" s="141">
        <v>1</v>
      </c>
    </row>
    <row r="15" spans="1:104" x14ac:dyDescent="0.2">
      <c r="A15" s="142">
        <v>6</v>
      </c>
      <c r="B15" s="143" t="s">
        <v>417</v>
      </c>
      <c r="C15" s="144" t="s">
        <v>416</v>
      </c>
      <c r="D15" s="145" t="s">
        <v>99</v>
      </c>
      <c r="E15" s="146">
        <v>1</v>
      </c>
      <c r="F15" s="146"/>
      <c r="G15" s="147">
        <f t="shared" ref="G15:G23" si="0">E15*F15</f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2</v>
      </c>
      <c r="BA15" s="114">
        <f t="shared" ref="BA15:BA23" si="1">IF(AZ15=1,G15,0)</f>
        <v>0</v>
      </c>
      <c r="BB15" s="114">
        <f t="shared" ref="BB15:BB23" si="2">IF(AZ15=2,G15,0)</f>
        <v>0</v>
      </c>
      <c r="BC15" s="114">
        <f t="shared" ref="BC15:BC23" si="3">IF(AZ15=3,G15,0)</f>
        <v>0</v>
      </c>
      <c r="BD15" s="114">
        <f t="shared" ref="BD15:BD23" si="4">IF(AZ15=4,G15,0)</f>
        <v>0</v>
      </c>
      <c r="BE15" s="114">
        <f t="shared" ref="BE15:BE23" si="5">IF(AZ15=5,G15,0)</f>
        <v>0</v>
      </c>
      <c r="CZ15" s="114">
        <v>0</v>
      </c>
    </row>
    <row r="16" spans="1:104" x14ac:dyDescent="0.2">
      <c r="A16" s="142">
        <v>7</v>
      </c>
      <c r="B16" s="143" t="s">
        <v>415</v>
      </c>
      <c r="C16" s="144" t="s">
        <v>414</v>
      </c>
      <c r="D16" s="145" t="s">
        <v>99</v>
      </c>
      <c r="E16" s="146">
        <v>2</v>
      </c>
      <c r="F16" s="146"/>
      <c r="G16" s="147">
        <f t="shared" si="0"/>
        <v>0</v>
      </c>
      <c r="O16" s="141">
        <v>2</v>
      </c>
      <c r="AA16" s="114">
        <v>12</v>
      </c>
      <c r="AB16" s="114">
        <v>1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42">
        <v>8</v>
      </c>
      <c r="B17" s="143" t="s">
        <v>413</v>
      </c>
      <c r="C17" s="144" t="s">
        <v>412</v>
      </c>
      <c r="D17" s="145" t="s">
        <v>411</v>
      </c>
      <c r="E17" s="146">
        <v>1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5.9999999999999995E-4</v>
      </c>
    </row>
    <row r="18" spans="1:104" x14ac:dyDescent="0.2">
      <c r="A18" s="142">
        <v>9</v>
      </c>
      <c r="B18" s="143" t="s">
        <v>410</v>
      </c>
      <c r="C18" s="144" t="s">
        <v>409</v>
      </c>
      <c r="D18" s="145" t="s">
        <v>134</v>
      </c>
      <c r="E18" s="146">
        <v>4</v>
      </c>
      <c r="F18" s="146"/>
      <c r="G18" s="147">
        <f t="shared" si="0"/>
        <v>0</v>
      </c>
      <c r="O18" s="141">
        <v>2</v>
      </c>
      <c r="AA18" s="114">
        <v>12</v>
      </c>
      <c r="AB18" s="114">
        <v>1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ht="22.5" x14ac:dyDescent="0.2">
      <c r="A19" s="142">
        <v>10</v>
      </c>
      <c r="B19" s="143" t="s">
        <v>408</v>
      </c>
      <c r="C19" s="144" t="s">
        <v>407</v>
      </c>
      <c r="D19" s="145" t="s">
        <v>129</v>
      </c>
      <c r="E19" s="146">
        <v>26</v>
      </c>
      <c r="F19" s="146"/>
      <c r="G19" s="147">
        <f t="shared" si="0"/>
        <v>0</v>
      </c>
      <c r="O19" s="141">
        <v>2</v>
      </c>
      <c r="AA19" s="114">
        <v>12</v>
      </c>
      <c r="AB19" s="114">
        <v>0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5.3499999999999997E-3</v>
      </c>
    </row>
    <row r="20" spans="1:104" x14ac:dyDescent="0.2">
      <c r="A20" s="142">
        <v>11</v>
      </c>
      <c r="B20" s="143" t="s">
        <v>406</v>
      </c>
      <c r="C20" s="144" t="s">
        <v>405</v>
      </c>
      <c r="D20" s="145" t="s">
        <v>129</v>
      </c>
      <c r="E20" s="146">
        <v>14</v>
      </c>
      <c r="F20" s="146"/>
      <c r="G20" s="147">
        <f t="shared" si="0"/>
        <v>0</v>
      </c>
      <c r="O20" s="141">
        <v>2</v>
      </c>
      <c r="AA20" s="114">
        <v>12</v>
      </c>
      <c r="AB20" s="114">
        <v>1</v>
      </c>
      <c r="AC20" s="114">
        <v>11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 x14ac:dyDescent="0.2">
      <c r="A21" s="142">
        <v>12</v>
      </c>
      <c r="B21" s="143" t="s">
        <v>404</v>
      </c>
      <c r="C21" s="144" t="s">
        <v>403</v>
      </c>
      <c r="D21" s="145" t="s">
        <v>129</v>
      </c>
      <c r="E21" s="146">
        <v>26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1.8000000000000001E-4</v>
      </c>
    </row>
    <row r="22" spans="1:104" x14ac:dyDescent="0.2">
      <c r="A22" s="142">
        <v>13</v>
      </c>
      <c r="B22" s="143" t="s">
        <v>402</v>
      </c>
      <c r="C22" s="144" t="s">
        <v>401</v>
      </c>
      <c r="D22" s="145" t="s">
        <v>129</v>
      </c>
      <c r="E22" s="146">
        <v>26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13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1.0000000000000001E-5</v>
      </c>
    </row>
    <row r="23" spans="1:104" x14ac:dyDescent="0.2">
      <c r="A23" s="142">
        <v>14</v>
      </c>
      <c r="B23" s="143" t="s">
        <v>400</v>
      </c>
      <c r="C23" s="144" t="s">
        <v>399</v>
      </c>
      <c r="D23" s="145" t="s">
        <v>54</v>
      </c>
      <c r="E23" s="146">
        <v>170.32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14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0</v>
      </c>
    </row>
    <row r="24" spans="1:104" x14ac:dyDescent="0.2">
      <c r="A24" s="148"/>
      <c r="B24" s="149" t="s">
        <v>66</v>
      </c>
      <c r="C24" s="150" t="str">
        <f>CONCATENATE(B14," ",C14)</f>
        <v>722 Vnitřní vodovod</v>
      </c>
      <c r="D24" s="148"/>
      <c r="E24" s="151"/>
      <c r="F24" s="151"/>
      <c r="G24" s="152">
        <f>SUM(G14:G23)</f>
        <v>0</v>
      </c>
      <c r="O24" s="141">
        <v>4</v>
      </c>
      <c r="BA24" s="153">
        <f>SUM(BA14:BA23)</f>
        <v>0</v>
      </c>
      <c r="BB24" s="153">
        <f>SUM(BB14:BB23)</f>
        <v>0</v>
      </c>
      <c r="BC24" s="153">
        <f>SUM(BC14:BC23)</f>
        <v>0</v>
      </c>
      <c r="BD24" s="153">
        <f>SUM(BD14:BD23)</f>
        <v>0</v>
      </c>
      <c r="BE24" s="153">
        <f>SUM(BE14:BE23)</f>
        <v>0</v>
      </c>
    </row>
    <row r="25" spans="1:104" x14ac:dyDescent="0.2">
      <c r="A25" s="134" t="s">
        <v>65</v>
      </c>
      <c r="B25" s="135" t="s">
        <v>398</v>
      </c>
      <c r="C25" s="136" t="s">
        <v>397</v>
      </c>
      <c r="D25" s="137"/>
      <c r="E25" s="138"/>
      <c r="F25" s="138"/>
      <c r="G25" s="139"/>
      <c r="H25" s="140"/>
      <c r="I25" s="140"/>
      <c r="O25" s="141">
        <v>1</v>
      </c>
    </row>
    <row r="26" spans="1:104" x14ac:dyDescent="0.2">
      <c r="A26" s="142">
        <v>15</v>
      </c>
      <c r="B26" s="143" t="s">
        <v>396</v>
      </c>
      <c r="C26" s="144" t="s">
        <v>395</v>
      </c>
      <c r="D26" s="145" t="s">
        <v>99</v>
      </c>
      <c r="E26" s="146">
        <v>1</v>
      </c>
      <c r="F26" s="146"/>
      <c r="G26" s="147">
        <f>E26*F26</f>
        <v>0</v>
      </c>
      <c r="O26" s="141">
        <v>2</v>
      </c>
      <c r="AA26" s="114">
        <v>12</v>
      </c>
      <c r="AB26" s="114">
        <v>0</v>
      </c>
      <c r="AC26" s="114">
        <v>15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48"/>
      <c r="B27" s="149" t="s">
        <v>66</v>
      </c>
      <c r="C27" s="150" t="str">
        <f>CONCATENATE(B25," ",C25)</f>
        <v>727 Zednické výpomoce</v>
      </c>
      <c r="D27" s="148"/>
      <c r="E27" s="151"/>
      <c r="F27" s="151"/>
      <c r="G27" s="152">
        <f>SUM(G25:G26)</f>
        <v>0</v>
      </c>
      <c r="O27" s="141">
        <v>4</v>
      </c>
      <c r="BA27" s="153">
        <f>SUM(BA25:BA26)</f>
        <v>0</v>
      </c>
      <c r="BB27" s="153">
        <f>SUM(BB25:BB26)</f>
        <v>0</v>
      </c>
      <c r="BC27" s="153">
        <f>SUM(BC25:BC26)</f>
        <v>0</v>
      </c>
      <c r="BD27" s="153">
        <f>SUM(BD25:BD26)</f>
        <v>0</v>
      </c>
      <c r="BE27" s="153">
        <f>SUM(BE25:BE26)</f>
        <v>0</v>
      </c>
    </row>
    <row r="28" spans="1:104" x14ac:dyDescent="0.2">
      <c r="A28" s="257"/>
      <c r="B28" s="257"/>
      <c r="C28" s="257"/>
      <c r="D28" s="257"/>
      <c r="E28" s="257"/>
      <c r="F28" s="257"/>
      <c r="G28" s="257"/>
    </row>
    <row r="29" spans="1:104" s="290" customFormat="1" ht="14.25" x14ac:dyDescent="0.2">
      <c r="A29" s="293"/>
      <c r="B29" s="292" t="s">
        <v>394</v>
      </c>
      <c r="C29" s="292"/>
      <c r="D29" s="292"/>
      <c r="E29" s="292"/>
      <c r="F29" s="292"/>
      <c r="G29" s="291">
        <f>G27+G24+G13</f>
        <v>0</v>
      </c>
    </row>
    <row r="30" spans="1:104" x14ac:dyDescent="0.2">
      <c r="E30" s="114"/>
    </row>
    <row r="31" spans="1:104" x14ac:dyDescent="0.2">
      <c r="E31" s="114"/>
    </row>
    <row r="32" spans="1:104" x14ac:dyDescent="0.2">
      <c r="E32" s="114"/>
    </row>
    <row r="33" spans="5:5" x14ac:dyDescent="0.2">
      <c r="E33" s="114"/>
    </row>
    <row r="34" spans="5:5" x14ac:dyDescent="0.2">
      <c r="E34" s="114"/>
    </row>
    <row r="35" spans="5:5" x14ac:dyDescent="0.2">
      <c r="E35" s="114"/>
    </row>
    <row r="36" spans="5:5" x14ac:dyDescent="0.2">
      <c r="E36" s="114"/>
    </row>
    <row r="37" spans="5:5" x14ac:dyDescent="0.2">
      <c r="E37" s="114"/>
    </row>
    <row r="38" spans="5:5" x14ac:dyDescent="0.2">
      <c r="E38" s="114"/>
    </row>
    <row r="39" spans="5:5" x14ac:dyDescent="0.2">
      <c r="E39" s="114"/>
    </row>
    <row r="40" spans="5:5" x14ac:dyDescent="0.2">
      <c r="E40" s="114"/>
    </row>
    <row r="41" spans="5:5" x14ac:dyDescent="0.2">
      <c r="E41" s="114"/>
    </row>
    <row r="42" spans="5:5" x14ac:dyDescent="0.2">
      <c r="E42" s="114"/>
    </row>
    <row r="43" spans="5:5" x14ac:dyDescent="0.2">
      <c r="E43" s="114"/>
    </row>
    <row r="44" spans="5:5" x14ac:dyDescent="0.2">
      <c r="E44" s="114"/>
    </row>
    <row r="45" spans="5:5" x14ac:dyDescent="0.2">
      <c r="E45" s="114"/>
    </row>
    <row r="46" spans="5:5" x14ac:dyDescent="0.2">
      <c r="E46" s="114"/>
    </row>
    <row r="47" spans="5:5" x14ac:dyDescent="0.2">
      <c r="E47" s="114"/>
    </row>
    <row r="48" spans="5:5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A51" s="154"/>
      <c r="B51" s="154"/>
      <c r="C51" s="154"/>
      <c r="D51" s="154"/>
      <c r="E51" s="154"/>
      <c r="F51" s="154"/>
      <c r="G51" s="154"/>
    </row>
    <row r="52" spans="1:7" x14ac:dyDescent="0.2">
      <c r="A52" s="154"/>
      <c r="B52" s="154"/>
      <c r="C52" s="154"/>
      <c r="D52" s="154"/>
      <c r="E52" s="154"/>
      <c r="F52" s="154"/>
      <c r="G52" s="154"/>
    </row>
    <row r="53" spans="1:7" x14ac:dyDescent="0.2">
      <c r="A53" s="154"/>
      <c r="B53" s="154"/>
      <c r="C53" s="154"/>
      <c r="D53" s="154"/>
      <c r="E53" s="154"/>
      <c r="F53" s="154"/>
      <c r="G53" s="154"/>
    </row>
    <row r="54" spans="1:7" x14ac:dyDescent="0.2">
      <c r="A54" s="154"/>
      <c r="B54" s="154"/>
      <c r="C54" s="154"/>
      <c r="D54" s="154"/>
      <c r="E54" s="154"/>
      <c r="F54" s="154"/>
      <c r="G54" s="154"/>
    </row>
    <row r="55" spans="1:7" x14ac:dyDescent="0.2">
      <c r="E55" s="114"/>
    </row>
    <row r="56" spans="1:7" x14ac:dyDescent="0.2">
      <c r="E56" s="114"/>
    </row>
    <row r="57" spans="1:7" x14ac:dyDescent="0.2">
      <c r="E57" s="114"/>
    </row>
    <row r="58" spans="1:7" x14ac:dyDescent="0.2">
      <c r="E58" s="11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A86" s="155"/>
      <c r="B86" s="155"/>
    </row>
    <row r="87" spans="1:7" x14ac:dyDescent="0.2">
      <c r="A87" s="154"/>
      <c r="B87" s="154"/>
      <c r="C87" s="157"/>
      <c r="D87" s="157"/>
      <c r="E87" s="158"/>
      <c r="F87" s="157"/>
      <c r="G87" s="159"/>
    </row>
    <row r="88" spans="1:7" x14ac:dyDescent="0.2">
      <c r="A88" s="160"/>
      <c r="B88" s="160"/>
      <c r="C88" s="154"/>
      <c r="D88" s="154"/>
      <c r="E88" s="161"/>
      <c r="F88" s="154"/>
      <c r="G88" s="154"/>
    </row>
    <row r="89" spans="1:7" x14ac:dyDescent="0.2">
      <c r="A89" s="154"/>
      <c r="B89" s="154"/>
      <c r="C89" s="154"/>
      <c r="D89" s="154"/>
      <c r="E89" s="161"/>
      <c r="F89" s="154"/>
      <c r="G89" s="154"/>
    </row>
    <row r="90" spans="1:7" x14ac:dyDescent="0.2">
      <c r="A90" s="154"/>
      <c r="B90" s="154"/>
      <c r="C90" s="154"/>
      <c r="D90" s="154"/>
      <c r="E90" s="161"/>
      <c r="F90" s="154"/>
      <c r="G90" s="154"/>
    </row>
    <row r="91" spans="1:7" x14ac:dyDescent="0.2">
      <c r="A91" s="154"/>
      <c r="B91" s="154"/>
      <c r="C91" s="154"/>
      <c r="D91" s="154"/>
      <c r="E91" s="161"/>
      <c r="F91" s="154"/>
      <c r="G91" s="154"/>
    </row>
    <row r="92" spans="1:7" x14ac:dyDescent="0.2">
      <c r="A92" s="154"/>
      <c r="B92" s="154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4"/>
  <sheetViews>
    <sheetView showGridLines="0" showZeros="0" view="pageBreakPreview" zoomScaleNormal="100" zoomScaleSheetLayoutView="100" workbookViewId="0">
      <selection activeCell="F8" sqref="F8:F34"/>
    </sheetView>
  </sheetViews>
  <sheetFormatPr defaultRowHeight="12.75" x14ac:dyDescent="0.2"/>
  <cols>
    <col min="1" max="1" width="3.85546875" style="114" customWidth="1"/>
    <col min="2" max="2" width="6.5703125" style="114" customWidth="1"/>
    <col min="3" max="3" width="48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309" t="s">
        <v>57</v>
      </c>
      <c r="B1" s="309"/>
      <c r="C1" s="309"/>
      <c r="D1" s="309"/>
      <c r="E1" s="309"/>
      <c r="F1" s="309"/>
      <c r="G1" s="309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310" t="s">
        <v>5</v>
      </c>
      <c r="B3" s="311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312" t="s">
        <v>1</v>
      </c>
      <c r="B4" s="313"/>
      <c r="C4" s="124" t="s">
        <v>125</v>
      </c>
      <c r="D4" s="125"/>
      <c r="E4" s="314"/>
      <c r="F4" s="314"/>
      <c r="G4" s="315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382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258" t="s">
        <v>351</v>
      </c>
      <c r="C7" s="207" t="s">
        <v>354</v>
      </c>
      <c r="D7" s="208"/>
      <c r="E7" s="209"/>
      <c r="F7" s="209"/>
      <c r="G7" s="262"/>
      <c r="H7" s="140"/>
      <c r="I7" s="140"/>
      <c r="O7" s="141">
        <v>1</v>
      </c>
    </row>
    <row r="8" spans="1:104" x14ac:dyDescent="0.2">
      <c r="A8" s="170"/>
      <c r="B8" s="259" t="s">
        <v>381</v>
      </c>
      <c r="C8" s="284" t="s">
        <v>355</v>
      </c>
      <c r="D8" s="285" t="s">
        <v>356</v>
      </c>
      <c r="E8" s="286"/>
      <c r="F8" s="146"/>
      <c r="G8" s="263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69"/>
      <c r="B9" s="260"/>
      <c r="C9" s="266" t="s">
        <v>357</v>
      </c>
      <c r="D9" s="265" t="s">
        <v>99</v>
      </c>
      <c r="E9" s="283">
        <v>1</v>
      </c>
      <c r="F9" s="283"/>
      <c r="G9" s="264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69"/>
      <c r="B10" s="261"/>
      <c r="C10" s="266" t="s">
        <v>358</v>
      </c>
      <c r="D10" s="265" t="s">
        <v>134</v>
      </c>
      <c r="E10" s="283">
        <v>1</v>
      </c>
      <c r="F10" s="283"/>
      <c r="G10" s="264">
        <f t="shared" ref="G10:G33" si="0">E10*F10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69"/>
      <c r="B11" s="260"/>
      <c r="C11" s="266" t="s">
        <v>359</v>
      </c>
      <c r="D11" s="265" t="s">
        <v>356</v>
      </c>
      <c r="E11" s="283"/>
      <c r="F11" s="283"/>
      <c r="G11" s="264">
        <f t="shared" si="0"/>
        <v>0</v>
      </c>
      <c r="H11" s="140"/>
      <c r="I11" s="140"/>
      <c r="O11" s="141">
        <v>1</v>
      </c>
    </row>
    <row r="12" spans="1:104" x14ac:dyDescent="0.2">
      <c r="A12" s="169"/>
      <c r="B12" s="260"/>
      <c r="C12" s="266" t="s">
        <v>360</v>
      </c>
      <c r="D12" s="265" t="s">
        <v>134</v>
      </c>
      <c r="E12" s="283">
        <v>1</v>
      </c>
      <c r="F12" s="283"/>
      <c r="G12" s="264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69"/>
      <c r="B13" s="260"/>
      <c r="C13" s="266" t="s">
        <v>361</v>
      </c>
      <c r="D13" s="265" t="s">
        <v>356</v>
      </c>
      <c r="E13" s="283"/>
      <c r="F13" s="283"/>
      <c r="G13" s="264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69"/>
      <c r="B14" s="260"/>
      <c r="C14" s="266" t="s">
        <v>358</v>
      </c>
      <c r="D14" s="265" t="s">
        <v>134</v>
      </c>
      <c r="E14" s="283">
        <v>1</v>
      </c>
      <c r="F14" s="283"/>
      <c r="G14" s="264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69"/>
      <c r="B15" s="260"/>
      <c r="C15" s="266" t="s">
        <v>359</v>
      </c>
      <c r="D15" s="265" t="s">
        <v>356</v>
      </c>
      <c r="E15" s="283"/>
      <c r="F15" s="283"/>
      <c r="G15" s="264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69"/>
      <c r="B16" s="260"/>
      <c r="C16" s="266" t="s">
        <v>362</v>
      </c>
      <c r="D16" s="265" t="s">
        <v>134</v>
      </c>
      <c r="E16" s="283">
        <v>2</v>
      </c>
      <c r="F16" s="283"/>
      <c r="G16" s="264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69"/>
      <c r="B17" s="260"/>
      <c r="C17" s="266" t="s">
        <v>363</v>
      </c>
      <c r="D17" s="265" t="s">
        <v>134</v>
      </c>
      <c r="E17" s="283">
        <v>1</v>
      </c>
      <c r="F17" s="283"/>
      <c r="G17" s="264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69"/>
      <c r="B18" s="260"/>
      <c r="C18" s="266" t="s">
        <v>364</v>
      </c>
      <c r="D18" s="265" t="s">
        <v>134</v>
      </c>
      <c r="E18" s="283">
        <v>2</v>
      </c>
      <c r="F18" s="283"/>
      <c r="G18" s="264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69"/>
      <c r="B19" s="260"/>
      <c r="C19" s="266" t="s">
        <v>365</v>
      </c>
      <c r="D19" s="265" t="s">
        <v>134</v>
      </c>
      <c r="E19" s="283">
        <v>1</v>
      </c>
      <c r="F19" s="283"/>
      <c r="G19" s="264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69"/>
      <c r="B20" s="260" t="s">
        <v>383</v>
      </c>
      <c r="C20" s="284" t="s">
        <v>366</v>
      </c>
      <c r="D20" s="285" t="s">
        <v>356</v>
      </c>
      <c r="E20" s="286"/>
      <c r="F20" s="286"/>
      <c r="G20" s="264">
        <f t="shared" si="0"/>
        <v>0</v>
      </c>
      <c r="H20" s="140"/>
      <c r="I20" s="140"/>
      <c r="O20" s="141">
        <v>1</v>
      </c>
    </row>
    <row r="21" spans="1:104" x14ac:dyDescent="0.2">
      <c r="A21" s="169"/>
      <c r="B21" s="260"/>
      <c r="C21" s="266" t="s">
        <v>367</v>
      </c>
      <c r="D21" s="265" t="s">
        <v>134</v>
      </c>
      <c r="E21" s="283">
        <v>4</v>
      </c>
      <c r="F21" s="283"/>
      <c r="G21" s="264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69"/>
      <c r="B22" s="261"/>
      <c r="C22" s="284" t="s">
        <v>368</v>
      </c>
      <c r="D22" s="285" t="s">
        <v>356</v>
      </c>
      <c r="E22" s="286"/>
      <c r="F22" s="286"/>
      <c r="G22" s="264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69"/>
      <c r="B23" s="260" t="s">
        <v>384</v>
      </c>
      <c r="C23" s="266" t="s">
        <v>369</v>
      </c>
      <c r="D23" s="265" t="s">
        <v>134</v>
      </c>
      <c r="E23" s="283">
        <v>2</v>
      </c>
      <c r="F23" s="283"/>
      <c r="G23" s="264">
        <f t="shared" si="0"/>
        <v>0</v>
      </c>
      <c r="H23" s="140"/>
      <c r="I23" s="140"/>
      <c r="O23" s="141">
        <v>1</v>
      </c>
    </row>
    <row r="24" spans="1:104" x14ac:dyDescent="0.2">
      <c r="A24" s="169"/>
      <c r="B24" s="260"/>
      <c r="C24" s="284" t="s">
        <v>370</v>
      </c>
      <c r="D24" s="285" t="s">
        <v>356</v>
      </c>
      <c r="E24" s="286"/>
      <c r="F24" s="286"/>
      <c r="G24" s="264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69"/>
      <c r="B25" s="260" t="s">
        <v>385</v>
      </c>
      <c r="C25" s="266" t="s">
        <v>371</v>
      </c>
      <c r="D25" s="265" t="s">
        <v>134</v>
      </c>
      <c r="E25" s="283">
        <v>1</v>
      </c>
      <c r="F25" s="283"/>
      <c r="G25" s="264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69"/>
      <c r="B26" s="260" t="s">
        <v>386</v>
      </c>
      <c r="C26" s="266" t="s">
        <v>372</v>
      </c>
      <c r="D26" s="265" t="s">
        <v>134</v>
      </c>
      <c r="E26" s="283">
        <v>8</v>
      </c>
      <c r="F26" s="283"/>
      <c r="G26" s="264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ht="56.25" x14ac:dyDescent="0.2">
      <c r="A27" s="169"/>
      <c r="B27" s="261"/>
      <c r="C27" s="287" t="s">
        <v>373</v>
      </c>
      <c r="D27" s="285" t="s">
        <v>356</v>
      </c>
      <c r="E27" s="286"/>
      <c r="F27" s="286"/>
      <c r="G27" s="264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69"/>
      <c r="B28" s="260" t="s">
        <v>387</v>
      </c>
      <c r="C28" s="266" t="s">
        <v>374</v>
      </c>
      <c r="D28" s="265" t="s">
        <v>72</v>
      </c>
      <c r="E28" s="283">
        <v>10</v>
      </c>
      <c r="F28" s="283"/>
      <c r="G28" s="264">
        <f t="shared" si="0"/>
        <v>0</v>
      </c>
      <c r="H28" s="140"/>
      <c r="I28" s="140"/>
      <c r="O28" s="141">
        <v>1</v>
      </c>
    </row>
    <row r="29" spans="1:104" ht="22.5" x14ac:dyDescent="0.2">
      <c r="A29" s="169"/>
      <c r="B29" s="260"/>
      <c r="C29" s="287" t="s">
        <v>375</v>
      </c>
      <c r="D29" s="285" t="s">
        <v>356</v>
      </c>
      <c r="E29" s="286"/>
      <c r="F29" s="286"/>
      <c r="G29" s="264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69"/>
      <c r="B30" s="260"/>
      <c r="C30" s="266" t="s">
        <v>376</v>
      </c>
      <c r="D30" s="265" t="s">
        <v>377</v>
      </c>
      <c r="E30" s="283">
        <v>20</v>
      </c>
      <c r="F30" s="283"/>
      <c r="G30" s="264">
        <f t="shared" si="0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69"/>
      <c r="B31" s="261"/>
      <c r="C31" s="266" t="s">
        <v>378</v>
      </c>
      <c r="D31" s="265" t="s">
        <v>377</v>
      </c>
      <c r="E31" s="283">
        <v>15</v>
      </c>
      <c r="F31" s="283"/>
      <c r="G31" s="264">
        <f t="shared" si="0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ht="22.5" x14ac:dyDescent="0.2">
      <c r="A32" s="134"/>
      <c r="B32" s="267"/>
      <c r="C32" s="287" t="s">
        <v>379</v>
      </c>
      <c r="D32" s="285" t="s">
        <v>356</v>
      </c>
      <c r="E32" s="286"/>
      <c r="F32" s="286"/>
      <c r="G32" s="264">
        <f t="shared" si="0"/>
        <v>0</v>
      </c>
      <c r="H32" s="140"/>
      <c r="I32" s="140"/>
      <c r="O32" s="141">
        <v>1</v>
      </c>
    </row>
    <row r="33" spans="1:7" x14ac:dyDescent="0.2">
      <c r="A33" s="176"/>
      <c r="B33" s="176"/>
      <c r="C33" s="265" t="s">
        <v>380</v>
      </c>
      <c r="D33" s="265" t="s">
        <v>134</v>
      </c>
      <c r="E33" s="283">
        <v>1</v>
      </c>
      <c r="F33" s="283"/>
      <c r="G33" s="166">
        <f t="shared" si="0"/>
        <v>0</v>
      </c>
    </row>
    <row r="34" spans="1:7" s="271" customFormat="1" ht="16.5" x14ac:dyDescent="0.3">
      <c r="A34" s="288" t="s">
        <v>331</v>
      </c>
      <c r="B34" s="288"/>
      <c r="C34" s="289" t="s">
        <v>388</v>
      </c>
      <c r="D34" s="269" t="s">
        <v>356</v>
      </c>
      <c r="E34" s="270"/>
      <c r="F34" s="268"/>
      <c r="G34" s="272">
        <f>SUM(G9:G33)</f>
        <v>0</v>
      </c>
    </row>
    <row r="35" spans="1:7" x14ac:dyDescent="0.2">
      <c r="A35" s="173"/>
      <c r="B35" s="173"/>
      <c r="C35" s="173"/>
      <c r="D35" s="173"/>
      <c r="E35" s="173"/>
      <c r="F35" s="173"/>
      <c r="G35" s="173"/>
    </row>
    <row r="36" spans="1:7" x14ac:dyDescent="0.2">
      <c r="E36" s="114"/>
    </row>
    <row r="37" spans="1:7" x14ac:dyDescent="0.2">
      <c r="E37" s="114"/>
    </row>
    <row r="38" spans="1:7" x14ac:dyDescent="0.2">
      <c r="E38" s="114"/>
    </row>
    <row r="39" spans="1:7" x14ac:dyDescent="0.2">
      <c r="E39" s="114"/>
    </row>
    <row r="40" spans="1:7" x14ac:dyDescent="0.2">
      <c r="E40" s="114"/>
    </row>
    <row r="41" spans="1:7" x14ac:dyDescent="0.2">
      <c r="E41" s="114"/>
    </row>
    <row r="42" spans="1:7" x14ac:dyDescent="0.2">
      <c r="E42" s="114"/>
    </row>
    <row r="43" spans="1:7" x14ac:dyDescent="0.2">
      <c r="E43" s="114"/>
    </row>
    <row r="44" spans="1:7" x14ac:dyDescent="0.2">
      <c r="E44" s="114"/>
    </row>
    <row r="45" spans="1:7" x14ac:dyDescent="0.2">
      <c r="E45" s="114"/>
    </row>
    <row r="46" spans="1:7" x14ac:dyDescent="0.2">
      <c r="E46" s="114"/>
    </row>
    <row r="47" spans="1:7" x14ac:dyDescent="0.2">
      <c r="E47" s="114"/>
    </row>
    <row r="48" spans="1:7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A55" s="154"/>
      <c r="B55" s="154"/>
      <c r="C55" s="154"/>
      <c r="D55" s="154"/>
      <c r="E55" s="154"/>
      <c r="F55" s="154"/>
      <c r="G55" s="154"/>
    </row>
    <row r="56" spans="1:7" x14ac:dyDescent="0.2">
      <c r="A56" s="154"/>
      <c r="B56" s="154"/>
      <c r="C56" s="154"/>
      <c r="D56" s="154"/>
      <c r="E56" s="154"/>
      <c r="F56" s="154"/>
      <c r="G56" s="154"/>
    </row>
    <row r="57" spans="1:7" x14ac:dyDescent="0.2">
      <c r="A57" s="154"/>
      <c r="B57" s="154"/>
      <c r="C57" s="154"/>
      <c r="D57" s="154"/>
      <c r="E57" s="154"/>
      <c r="F57" s="154"/>
      <c r="G57" s="154"/>
    </row>
    <row r="58" spans="1:7" x14ac:dyDescent="0.2">
      <c r="A58" s="154"/>
      <c r="B58" s="154"/>
      <c r="C58" s="154"/>
      <c r="D58" s="154"/>
      <c r="E58" s="154"/>
      <c r="F58" s="154"/>
      <c r="G58" s="15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E89" s="114"/>
    </row>
    <row r="90" spans="1:7" x14ac:dyDescent="0.2">
      <c r="A90" s="155"/>
      <c r="B90" s="155"/>
    </row>
    <row r="91" spans="1:7" x14ac:dyDescent="0.2">
      <c r="A91" s="154"/>
      <c r="B91" s="154"/>
      <c r="C91" s="157"/>
      <c r="D91" s="157"/>
      <c r="E91" s="158"/>
      <c r="F91" s="157"/>
      <c r="G91" s="159"/>
    </row>
    <row r="92" spans="1:7" x14ac:dyDescent="0.2">
      <c r="A92" s="160"/>
      <c r="B92" s="160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3"/>
  <sheetViews>
    <sheetView showGridLines="0" showZeros="0" view="pageBreakPreview" zoomScaleNormal="100" zoomScaleSheetLayoutView="100" workbookViewId="0">
      <selection activeCell="F8" sqref="F8:F38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309" t="s">
        <v>57</v>
      </c>
      <c r="B1" s="309"/>
      <c r="C1" s="309"/>
      <c r="D1" s="309"/>
      <c r="E1" s="309"/>
      <c r="F1" s="309"/>
      <c r="G1" s="309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310" t="s">
        <v>5</v>
      </c>
      <c r="B3" s="311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312" t="s">
        <v>1</v>
      </c>
      <c r="B4" s="313"/>
      <c r="C4" s="124" t="s">
        <v>125</v>
      </c>
      <c r="D4" s="125"/>
      <c r="E4" s="314"/>
      <c r="F4" s="314"/>
      <c r="G4" s="315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139</v>
      </c>
      <c r="C7" s="136" t="s">
        <v>138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316">
        <v>1</v>
      </c>
      <c r="B8" s="194"/>
      <c r="C8" s="184" t="s">
        <v>153</v>
      </c>
      <c r="D8" s="185"/>
      <c r="E8" s="185"/>
      <c r="F8" s="182"/>
      <c r="G8" s="166">
        <f>E8*F8</f>
        <v>0</v>
      </c>
      <c r="O8" s="141">
        <v>2</v>
      </c>
      <c r="AA8" s="114">
        <v>12</v>
      </c>
      <c r="AB8" s="114">
        <v>0</v>
      </c>
      <c r="AC8" s="114">
        <v>2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2.8459999999999999E-2</v>
      </c>
    </row>
    <row r="9" spans="1:104" x14ac:dyDescent="0.2">
      <c r="A9" s="316"/>
      <c r="B9" s="195">
        <v>733111</v>
      </c>
      <c r="C9" s="187" t="s">
        <v>156</v>
      </c>
      <c r="D9" s="185" t="s">
        <v>129</v>
      </c>
      <c r="E9" s="185">
        <v>940</v>
      </c>
      <c r="F9" s="182"/>
      <c r="G9" s="166">
        <f>E9*F9</f>
        <v>0</v>
      </c>
      <c r="O9" s="141">
        <v>4</v>
      </c>
      <c r="BA9" s="153">
        <f>SUM(BA7:BA8)</f>
        <v>0</v>
      </c>
      <c r="BB9" s="153">
        <f>SUM(BB7:BB8)</f>
        <v>0</v>
      </c>
      <c r="BC9" s="153">
        <f>SUM(BC7:BC8)</f>
        <v>0</v>
      </c>
      <c r="BD9" s="153">
        <f>SUM(BD7:BD8)</f>
        <v>0</v>
      </c>
      <c r="BE9" s="153">
        <f>SUM(BE7:BE8)</f>
        <v>0</v>
      </c>
    </row>
    <row r="10" spans="1:104" x14ac:dyDescent="0.2">
      <c r="A10" s="188">
        <v>2</v>
      </c>
      <c r="B10" s="195">
        <v>733102</v>
      </c>
      <c r="C10" s="184" t="s">
        <v>151</v>
      </c>
      <c r="D10" s="185" t="s">
        <v>134</v>
      </c>
      <c r="E10" s="185">
        <v>2</v>
      </c>
      <c r="F10" s="182"/>
      <c r="G10" s="166">
        <f t="shared" ref="G10:G37" si="0">E10*F10</f>
        <v>0</v>
      </c>
      <c r="H10" s="140"/>
      <c r="I10" s="140"/>
      <c r="O10" s="141">
        <v>1</v>
      </c>
    </row>
    <row r="11" spans="1:104" x14ac:dyDescent="0.2">
      <c r="A11" s="188">
        <v>3</v>
      </c>
      <c r="B11" s="196">
        <v>733103</v>
      </c>
      <c r="C11" s="189" t="s">
        <v>147</v>
      </c>
      <c r="D11" s="185" t="s">
        <v>134</v>
      </c>
      <c r="E11" s="185">
        <v>2</v>
      </c>
      <c r="F11" s="182"/>
      <c r="G11" s="166">
        <f t="shared" si="0"/>
        <v>0</v>
      </c>
      <c r="O11" s="141">
        <v>2</v>
      </c>
      <c r="AA11" s="114">
        <v>12</v>
      </c>
      <c r="AB11" s="114">
        <v>0</v>
      </c>
      <c r="AC11" s="114">
        <v>3</v>
      </c>
      <c r="AZ11" s="114">
        <v>1</v>
      </c>
      <c r="BA11" s="114">
        <f t="shared" ref="BA11:BA17" si="1">IF(AZ11=1,G11,0)</f>
        <v>0</v>
      </c>
      <c r="BB11" s="114">
        <f t="shared" ref="BB11:BB17" si="2">IF(AZ11=2,G11,0)</f>
        <v>0</v>
      </c>
      <c r="BC11" s="114">
        <f t="shared" ref="BC11:BC17" si="3">IF(AZ11=3,G11,0)</f>
        <v>0</v>
      </c>
      <c r="BD11" s="114">
        <f t="shared" ref="BD11:BD17" si="4">IF(AZ11=4,G11,0)</f>
        <v>0</v>
      </c>
      <c r="BE11" s="114">
        <f t="shared" ref="BE11:BE17" si="5">IF(AZ11=5,G11,0)</f>
        <v>0</v>
      </c>
      <c r="CZ11" s="114">
        <v>0</v>
      </c>
    </row>
    <row r="12" spans="1:104" x14ac:dyDescent="0.2">
      <c r="A12" s="188">
        <v>4</v>
      </c>
      <c r="B12" s="195">
        <v>734101</v>
      </c>
      <c r="C12" s="184" t="s">
        <v>137</v>
      </c>
      <c r="D12" s="185" t="s">
        <v>134</v>
      </c>
      <c r="E12" s="185">
        <v>43</v>
      </c>
      <c r="F12" s="182"/>
      <c r="G12" s="166">
        <f t="shared" si="0"/>
        <v>0</v>
      </c>
      <c r="O12" s="141">
        <v>2</v>
      </c>
      <c r="AA12" s="114">
        <v>12</v>
      </c>
      <c r="AB12" s="114">
        <v>0</v>
      </c>
      <c r="AC12" s="114">
        <v>4</v>
      </c>
      <c r="AZ12" s="114">
        <v>1</v>
      </c>
      <c r="BA12" s="114">
        <f t="shared" si="1"/>
        <v>0</v>
      </c>
      <c r="BB12" s="114">
        <f t="shared" si="2"/>
        <v>0</v>
      </c>
      <c r="BC12" s="114">
        <f t="shared" si="3"/>
        <v>0</v>
      </c>
      <c r="BD12" s="114">
        <f t="shared" si="4"/>
        <v>0</v>
      </c>
      <c r="BE12" s="114">
        <f t="shared" si="5"/>
        <v>0</v>
      </c>
      <c r="CZ12" s="114">
        <v>0</v>
      </c>
    </row>
    <row r="13" spans="1:104" x14ac:dyDescent="0.2">
      <c r="A13" s="188">
        <v>5</v>
      </c>
      <c r="B13" s="195">
        <v>734102</v>
      </c>
      <c r="C13" s="184" t="s">
        <v>135</v>
      </c>
      <c r="D13" s="185" t="s">
        <v>134</v>
      </c>
      <c r="E13" s="185">
        <v>14</v>
      </c>
      <c r="F13" s="182"/>
      <c r="G13" s="166">
        <f t="shared" si="0"/>
        <v>0</v>
      </c>
      <c r="O13" s="141">
        <v>2</v>
      </c>
      <c r="AA13" s="114">
        <v>12</v>
      </c>
      <c r="AB13" s="114">
        <v>0</v>
      </c>
      <c r="AC13" s="114">
        <v>5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88">
        <v>6</v>
      </c>
      <c r="B14" s="195">
        <v>734103</v>
      </c>
      <c r="C14" s="184" t="s">
        <v>136</v>
      </c>
      <c r="D14" s="185" t="s">
        <v>134</v>
      </c>
      <c r="E14" s="185">
        <v>43</v>
      </c>
      <c r="F14" s="182"/>
      <c r="G14" s="166">
        <f t="shared" si="0"/>
        <v>0</v>
      </c>
      <c r="O14" s="141">
        <v>2</v>
      </c>
      <c r="AA14" s="114">
        <v>12</v>
      </c>
      <c r="AB14" s="114">
        <v>0</v>
      </c>
      <c r="AC14" s="114">
        <v>6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88">
        <v>7</v>
      </c>
      <c r="B15" s="195">
        <v>734104</v>
      </c>
      <c r="C15" s="184" t="s">
        <v>135</v>
      </c>
      <c r="D15" s="185" t="s">
        <v>134</v>
      </c>
      <c r="E15" s="185">
        <v>14</v>
      </c>
      <c r="F15" s="182"/>
      <c r="G15" s="166">
        <f t="shared" si="0"/>
        <v>0</v>
      </c>
      <c r="O15" s="141">
        <v>2</v>
      </c>
      <c r="AA15" s="114">
        <v>12</v>
      </c>
      <c r="AB15" s="114">
        <v>0</v>
      </c>
      <c r="AC15" s="114">
        <v>7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88">
        <v>8</v>
      </c>
      <c r="B16" s="195">
        <v>734105</v>
      </c>
      <c r="C16" s="184" t="s">
        <v>133</v>
      </c>
      <c r="D16" s="185" t="s">
        <v>99</v>
      </c>
      <c r="E16" s="185">
        <v>58</v>
      </c>
      <c r="F16" s="182"/>
      <c r="G16" s="166">
        <f t="shared" si="0"/>
        <v>0</v>
      </c>
      <c r="O16" s="141">
        <v>2</v>
      </c>
      <c r="AA16" s="114">
        <v>12</v>
      </c>
      <c r="AB16" s="114">
        <v>0</v>
      </c>
      <c r="AC16" s="114">
        <v>8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93"/>
      <c r="B17" s="186"/>
      <c r="C17" s="184" t="s">
        <v>132</v>
      </c>
      <c r="D17" s="190"/>
      <c r="E17" s="185"/>
      <c r="F17" s="182"/>
      <c r="G17" s="166">
        <f t="shared" si="0"/>
        <v>0</v>
      </c>
      <c r="O17" s="141">
        <v>2</v>
      </c>
      <c r="AA17" s="114">
        <v>12</v>
      </c>
      <c r="AB17" s="114">
        <v>0</v>
      </c>
      <c r="AC17" s="114">
        <v>9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93">
        <v>9</v>
      </c>
      <c r="B18" s="195">
        <v>735101</v>
      </c>
      <c r="C18" s="184" t="s">
        <v>157</v>
      </c>
      <c r="D18" s="190" t="s">
        <v>99</v>
      </c>
      <c r="E18" s="185">
        <v>1</v>
      </c>
      <c r="F18" s="182"/>
      <c r="G18" s="166">
        <f t="shared" si="0"/>
        <v>0</v>
      </c>
      <c r="O18" s="141">
        <v>4</v>
      </c>
      <c r="BA18" s="153">
        <f>SUM(BA10:BA17)</f>
        <v>0</v>
      </c>
      <c r="BB18" s="153">
        <f>SUM(BB10:BB17)</f>
        <v>0</v>
      </c>
      <c r="BC18" s="153">
        <f>SUM(BC10:BC17)</f>
        <v>0</v>
      </c>
      <c r="BD18" s="153">
        <f>SUM(BD10:BD17)</f>
        <v>0</v>
      </c>
      <c r="BE18" s="153">
        <f>SUM(BE10:BE17)</f>
        <v>0</v>
      </c>
    </row>
    <row r="19" spans="1:104" x14ac:dyDescent="0.2">
      <c r="A19" s="188">
        <v>10</v>
      </c>
      <c r="B19" s="197">
        <v>735102</v>
      </c>
      <c r="C19" s="191" t="s">
        <v>158</v>
      </c>
      <c r="D19" s="190" t="s">
        <v>99</v>
      </c>
      <c r="E19" s="185">
        <v>9</v>
      </c>
      <c r="F19" s="182"/>
      <c r="G19" s="166">
        <f t="shared" si="0"/>
        <v>0</v>
      </c>
      <c r="H19" s="140"/>
      <c r="I19" s="140"/>
      <c r="O19" s="141">
        <v>1</v>
      </c>
    </row>
    <row r="20" spans="1:104" x14ac:dyDescent="0.2">
      <c r="A20" s="188">
        <v>11</v>
      </c>
      <c r="B20" s="197">
        <v>735103</v>
      </c>
      <c r="C20" s="191" t="s">
        <v>159</v>
      </c>
      <c r="D20" s="190" t="s">
        <v>99</v>
      </c>
      <c r="E20" s="185">
        <v>1</v>
      </c>
      <c r="F20" s="182"/>
      <c r="G20" s="166">
        <f t="shared" si="0"/>
        <v>0</v>
      </c>
      <c r="O20" s="141">
        <v>2</v>
      </c>
      <c r="AA20" s="114">
        <v>12</v>
      </c>
      <c r="AB20" s="114">
        <v>0</v>
      </c>
      <c r="AC20" s="114">
        <v>10</v>
      </c>
      <c r="AZ20" s="114">
        <v>1</v>
      </c>
      <c r="BA20" s="114">
        <f>IF(AZ20=1,G20,0)</f>
        <v>0</v>
      </c>
      <c r="BB20" s="114">
        <f>IF(AZ20=2,G20,0)</f>
        <v>0</v>
      </c>
      <c r="BC20" s="114">
        <f>IF(AZ20=3,G20,0)</f>
        <v>0</v>
      </c>
      <c r="BD20" s="114">
        <f>IF(AZ20=4,G20,0)</f>
        <v>0</v>
      </c>
      <c r="BE20" s="114">
        <f>IF(AZ20=5,G20,0)</f>
        <v>0</v>
      </c>
      <c r="CZ20" s="114">
        <v>0</v>
      </c>
    </row>
    <row r="21" spans="1:104" x14ac:dyDescent="0.2">
      <c r="A21" s="188">
        <v>12</v>
      </c>
      <c r="B21" s="197">
        <v>735104</v>
      </c>
      <c r="C21" s="191" t="s">
        <v>160</v>
      </c>
      <c r="D21" s="190" t="s">
        <v>99</v>
      </c>
      <c r="E21" s="185">
        <v>1</v>
      </c>
      <c r="F21" s="182"/>
      <c r="G21" s="166">
        <f t="shared" si="0"/>
        <v>0</v>
      </c>
      <c r="O21" s="141">
        <v>4</v>
      </c>
      <c r="BA21" s="153">
        <f>SUM(BA19:BA20)</f>
        <v>0</v>
      </c>
      <c r="BB21" s="153">
        <f>SUM(BB19:BB20)</f>
        <v>0</v>
      </c>
      <c r="BC21" s="153">
        <f>SUM(BC19:BC20)</f>
        <v>0</v>
      </c>
      <c r="BD21" s="153">
        <f>SUM(BD19:BD20)</f>
        <v>0</v>
      </c>
      <c r="BE21" s="153">
        <f>SUM(BE19:BE20)</f>
        <v>0</v>
      </c>
    </row>
    <row r="22" spans="1:104" x14ac:dyDescent="0.2">
      <c r="A22" s="188">
        <v>13</v>
      </c>
      <c r="B22" s="197">
        <v>735105</v>
      </c>
      <c r="C22" s="191" t="s">
        <v>161</v>
      </c>
      <c r="D22" s="190" t="s">
        <v>99</v>
      </c>
      <c r="E22" s="185">
        <v>1</v>
      </c>
      <c r="F22" s="182"/>
      <c r="G22" s="166">
        <f t="shared" si="0"/>
        <v>0</v>
      </c>
      <c r="H22" s="140"/>
      <c r="I22" s="140"/>
      <c r="O22" s="141">
        <v>1</v>
      </c>
    </row>
    <row r="23" spans="1:104" x14ac:dyDescent="0.2">
      <c r="A23" s="188">
        <v>14</v>
      </c>
      <c r="B23" s="197">
        <v>735106</v>
      </c>
      <c r="C23" s="191" t="s">
        <v>162</v>
      </c>
      <c r="D23" s="190" t="s">
        <v>99</v>
      </c>
      <c r="E23" s="185">
        <v>2</v>
      </c>
      <c r="F23" s="182"/>
      <c r="G23" s="166">
        <f t="shared" si="0"/>
        <v>0</v>
      </c>
      <c r="O23" s="141">
        <v>2</v>
      </c>
      <c r="AA23" s="114">
        <v>12</v>
      </c>
      <c r="AB23" s="114">
        <v>0</v>
      </c>
      <c r="AC23" s="114">
        <v>11</v>
      </c>
      <c r="AZ23" s="114">
        <v>2</v>
      </c>
      <c r="BA23" s="114">
        <f>IF(AZ23=1,G23,0)</f>
        <v>0</v>
      </c>
      <c r="BB23" s="114">
        <f>IF(AZ23=2,G23,0)</f>
        <v>0</v>
      </c>
      <c r="BC23" s="114">
        <f>IF(AZ23=3,G23,0)</f>
        <v>0</v>
      </c>
      <c r="BD23" s="114">
        <f>IF(AZ23=4,G23,0)</f>
        <v>0</v>
      </c>
      <c r="BE23" s="114">
        <f>IF(AZ23=5,G23,0)</f>
        <v>0</v>
      </c>
      <c r="CZ23" s="114">
        <v>0</v>
      </c>
    </row>
    <row r="24" spans="1:104" x14ac:dyDescent="0.2">
      <c r="A24" s="188">
        <v>15</v>
      </c>
      <c r="B24" s="197">
        <v>735107</v>
      </c>
      <c r="C24" s="191" t="s">
        <v>172</v>
      </c>
      <c r="D24" s="190" t="s">
        <v>99</v>
      </c>
      <c r="E24" s="185">
        <v>1</v>
      </c>
      <c r="F24" s="182"/>
      <c r="G24" s="166">
        <f t="shared" si="0"/>
        <v>0</v>
      </c>
      <c r="O24" s="141">
        <v>2</v>
      </c>
      <c r="AA24" s="114">
        <v>12</v>
      </c>
      <c r="AB24" s="114">
        <v>0</v>
      </c>
      <c r="AC24" s="114">
        <v>12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88">
        <v>16</v>
      </c>
      <c r="B25" s="197">
        <v>735108</v>
      </c>
      <c r="C25" s="191" t="s">
        <v>163</v>
      </c>
      <c r="D25" s="190" t="s">
        <v>99</v>
      </c>
      <c r="E25" s="185">
        <v>5</v>
      </c>
      <c r="F25" s="182"/>
      <c r="G25" s="166">
        <f t="shared" si="0"/>
        <v>0</v>
      </c>
      <c r="O25" s="141">
        <v>2</v>
      </c>
      <c r="AA25" s="114">
        <v>12</v>
      </c>
      <c r="AB25" s="114">
        <v>0</v>
      </c>
      <c r="AC25" s="114">
        <v>13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88">
        <v>17</v>
      </c>
      <c r="B26" s="197">
        <v>735109</v>
      </c>
      <c r="C26" s="191" t="s">
        <v>164</v>
      </c>
      <c r="D26" s="190" t="s">
        <v>99</v>
      </c>
      <c r="E26" s="185">
        <v>4</v>
      </c>
      <c r="F26" s="182"/>
      <c r="G26" s="166">
        <f t="shared" si="0"/>
        <v>0</v>
      </c>
      <c r="O26" s="141">
        <v>4</v>
      </c>
      <c r="BA26" s="153">
        <f>SUM(BA22:BA25)</f>
        <v>0</v>
      </c>
      <c r="BB26" s="153">
        <f>SUM(BB22:BB25)</f>
        <v>0</v>
      </c>
      <c r="BC26" s="153">
        <f>SUM(BC22:BC25)</f>
        <v>0</v>
      </c>
      <c r="BD26" s="153">
        <f>SUM(BD22:BD25)</f>
        <v>0</v>
      </c>
      <c r="BE26" s="153">
        <f>SUM(BE22:BE25)</f>
        <v>0</v>
      </c>
    </row>
    <row r="27" spans="1:104" x14ac:dyDescent="0.2">
      <c r="A27" s="188">
        <v>18</v>
      </c>
      <c r="B27" s="197">
        <v>735110</v>
      </c>
      <c r="C27" s="191" t="s">
        <v>165</v>
      </c>
      <c r="D27" s="190" t="s">
        <v>99</v>
      </c>
      <c r="E27" s="185">
        <v>3</v>
      </c>
      <c r="F27" s="182"/>
      <c r="G27" s="166">
        <f t="shared" si="0"/>
        <v>0</v>
      </c>
      <c r="H27" s="140"/>
      <c r="I27" s="140"/>
      <c r="O27" s="141">
        <v>1</v>
      </c>
    </row>
    <row r="28" spans="1:104" x14ac:dyDescent="0.2">
      <c r="A28" s="188">
        <v>19</v>
      </c>
      <c r="B28" s="197">
        <v>735111</v>
      </c>
      <c r="C28" s="191" t="s">
        <v>166</v>
      </c>
      <c r="D28" s="190" t="s">
        <v>99</v>
      </c>
      <c r="E28" s="185">
        <v>8</v>
      </c>
      <c r="F28" s="182"/>
      <c r="G28" s="166">
        <f t="shared" si="0"/>
        <v>0</v>
      </c>
      <c r="O28" s="141">
        <v>2</v>
      </c>
      <c r="AA28" s="114">
        <v>12</v>
      </c>
      <c r="AB28" s="114">
        <v>0</v>
      </c>
      <c r="AC28" s="114">
        <v>14</v>
      </c>
      <c r="AZ28" s="114">
        <v>2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1.47E-3</v>
      </c>
    </row>
    <row r="29" spans="1:104" x14ac:dyDescent="0.2">
      <c r="A29" s="188">
        <v>20</v>
      </c>
      <c r="B29" s="197">
        <v>735112</v>
      </c>
      <c r="C29" s="191" t="s">
        <v>167</v>
      </c>
      <c r="D29" s="190" t="s">
        <v>99</v>
      </c>
      <c r="E29" s="185">
        <v>4</v>
      </c>
      <c r="F29" s="182"/>
      <c r="G29" s="166">
        <f t="shared" si="0"/>
        <v>0</v>
      </c>
      <c r="O29" s="141">
        <v>2</v>
      </c>
      <c r="AA29" s="114">
        <v>12</v>
      </c>
      <c r="AB29" s="114">
        <v>0</v>
      </c>
      <c r="AC29" s="114">
        <v>15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 x14ac:dyDescent="0.2">
      <c r="A30" s="188">
        <v>21</v>
      </c>
      <c r="B30" s="197">
        <v>735113</v>
      </c>
      <c r="C30" s="191" t="s">
        <v>168</v>
      </c>
      <c r="D30" s="190" t="s">
        <v>99</v>
      </c>
      <c r="E30" s="185">
        <v>1</v>
      </c>
      <c r="F30" s="182"/>
      <c r="G30" s="166">
        <f t="shared" si="0"/>
        <v>0</v>
      </c>
      <c r="O30" s="141">
        <v>4</v>
      </c>
      <c r="BA30" s="153">
        <f>SUM(BA27:BA29)</f>
        <v>0</v>
      </c>
      <c r="BB30" s="153">
        <f>SUM(BB27:BB29)</f>
        <v>0</v>
      </c>
      <c r="BC30" s="153">
        <f>SUM(BC27:BC29)</f>
        <v>0</v>
      </c>
      <c r="BD30" s="153">
        <f>SUM(BD27:BD29)</f>
        <v>0</v>
      </c>
      <c r="BE30" s="153">
        <f>SUM(BE27:BE29)</f>
        <v>0</v>
      </c>
    </row>
    <row r="31" spans="1:104" x14ac:dyDescent="0.2">
      <c r="A31" s="188">
        <v>22</v>
      </c>
      <c r="B31" s="197">
        <v>735114</v>
      </c>
      <c r="C31" s="191" t="s">
        <v>169</v>
      </c>
      <c r="D31" s="190" t="s">
        <v>99</v>
      </c>
      <c r="E31" s="185">
        <v>2</v>
      </c>
      <c r="F31" s="146"/>
      <c r="G31" s="166">
        <f t="shared" si="0"/>
        <v>0</v>
      </c>
      <c r="H31" s="140"/>
      <c r="I31" s="140"/>
      <c r="O31" s="141">
        <v>1</v>
      </c>
    </row>
    <row r="32" spans="1:104" x14ac:dyDescent="0.2">
      <c r="A32" s="188">
        <v>23</v>
      </c>
      <c r="B32" s="197">
        <v>735115</v>
      </c>
      <c r="C32" s="191" t="s">
        <v>131</v>
      </c>
      <c r="D32" s="190" t="s">
        <v>99</v>
      </c>
      <c r="E32" s="185">
        <v>1</v>
      </c>
      <c r="F32" s="199"/>
      <c r="G32" s="166">
        <f t="shared" si="0"/>
        <v>0</v>
      </c>
    </row>
    <row r="33" spans="1:7" x14ac:dyDescent="0.2">
      <c r="A33" s="188">
        <v>24</v>
      </c>
      <c r="B33" s="197">
        <v>735116</v>
      </c>
      <c r="C33" s="191" t="s">
        <v>170</v>
      </c>
      <c r="D33" s="190" t="s">
        <v>99</v>
      </c>
      <c r="E33" s="185">
        <v>13</v>
      </c>
      <c r="F33" s="199"/>
      <c r="G33" s="166">
        <f t="shared" si="0"/>
        <v>0</v>
      </c>
    </row>
    <row r="34" spans="1:7" x14ac:dyDescent="0.2">
      <c r="A34" s="188">
        <v>25</v>
      </c>
      <c r="B34" s="195">
        <v>783101</v>
      </c>
      <c r="C34" s="184" t="s">
        <v>130</v>
      </c>
      <c r="D34" s="185" t="s">
        <v>129</v>
      </c>
      <c r="E34" s="185">
        <v>940</v>
      </c>
      <c r="F34" s="199"/>
      <c r="G34" s="166">
        <f t="shared" si="0"/>
        <v>0</v>
      </c>
    </row>
    <row r="35" spans="1:7" x14ac:dyDescent="0.2">
      <c r="A35" s="188">
        <v>26</v>
      </c>
      <c r="B35" s="195">
        <v>733104</v>
      </c>
      <c r="C35" s="184" t="s">
        <v>128</v>
      </c>
      <c r="D35" s="192" t="s">
        <v>99</v>
      </c>
      <c r="E35" s="185">
        <v>1</v>
      </c>
      <c r="F35" s="199"/>
      <c r="G35" s="166">
        <f t="shared" si="0"/>
        <v>0</v>
      </c>
    </row>
    <row r="36" spans="1:7" x14ac:dyDescent="0.2">
      <c r="A36" s="193">
        <v>27</v>
      </c>
      <c r="B36" s="196">
        <v>733105</v>
      </c>
      <c r="C36" s="189" t="s">
        <v>173</v>
      </c>
      <c r="D36" s="185" t="s">
        <v>99</v>
      </c>
      <c r="E36" s="185">
        <v>1</v>
      </c>
      <c r="F36" s="199"/>
      <c r="G36" s="166">
        <f t="shared" si="0"/>
        <v>0</v>
      </c>
    </row>
    <row r="37" spans="1:7" x14ac:dyDescent="0.2">
      <c r="A37" s="193">
        <v>28</v>
      </c>
      <c r="B37" s="196">
        <v>727101</v>
      </c>
      <c r="C37" s="189" t="s">
        <v>126</v>
      </c>
      <c r="D37" s="185" t="s">
        <v>99</v>
      </c>
      <c r="E37" s="185">
        <v>1</v>
      </c>
      <c r="F37" s="199"/>
      <c r="G37" s="166">
        <f t="shared" si="0"/>
        <v>0</v>
      </c>
    </row>
    <row r="38" spans="1:7" x14ac:dyDescent="0.2">
      <c r="A38" s="154"/>
      <c r="B38" s="149" t="s">
        <v>66</v>
      </c>
      <c r="C38" s="175" t="s">
        <v>171</v>
      </c>
      <c r="D38" s="173"/>
      <c r="E38" s="173"/>
      <c r="F38" s="183"/>
      <c r="G38" s="198">
        <f>SUM(G8:G37)</f>
        <v>0</v>
      </c>
    </row>
    <row r="39" spans="1:7" x14ac:dyDescent="0.2">
      <c r="A39" s="154"/>
      <c r="B39" s="154"/>
      <c r="C39" s="154"/>
      <c r="D39" s="154"/>
      <c r="E39" s="154"/>
    </row>
    <row r="40" spans="1:7" x14ac:dyDescent="0.2">
      <c r="E40" s="114"/>
    </row>
    <row r="41" spans="1:7" x14ac:dyDescent="0.2">
      <c r="E41" s="114"/>
    </row>
    <row r="42" spans="1:7" x14ac:dyDescent="0.2">
      <c r="E42" s="114"/>
    </row>
    <row r="43" spans="1:7" x14ac:dyDescent="0.2">
      <c r="E43" s="114"/>
    </row>
    <row r="44" spans="1:7" x14ac:dyDescent="0.2">
      <c r="E44" s="114"/>
    </row>
    <row r="45" spans="1:7" x14ac:dyDescent="0.2">
      <c r="E45" s="114"/>
    </row>
    <row r="46" spans="1:7" x14ac:dyDescent="0.2">
      <c r="E46" s="114"/>
    </row>
    <row r="47" spans="1:7" x14ac:dyDescent="0.2">
      <c r="E47" s="114"/>
    </row>
    <row r="48" spans="1:7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A54" s="154"/>
      <c r="B54" s="154"/>
      <c r="C54" s="154"/>
      <c r="D54" s="154"/>
      <c r="E54" s="154"/>
      <c r="F54" s="154"/>
      <c r="G54" s="154"/>
    </row>
    <row r="55" spans="1:7" x14ac:dyDescent="0.2">
      <c r="A55" s="154"/>
      <c r="B55" s="154"/>
      <c r="C55" s="154"/>
      <c r="D55" s="154"/>
      <c r="E55" s="154"/>
      <c r="F55" s="154"/>
      <c r="G55" s="154"/>
    </row>
    <row r="56" spans="1:7" x14ac:dyDescent="0.2">
      <c r="A56" s="154"/>
      <c r="B56" s="154"/>
      <c r="C56" s="154"/>
      <c r="D56" s="154"/>
      <c r="E56" s="154"/>
      <c r="F56" s="154"/>
      <c r="G56" s="154"/>
    </row>
    <row r="57" spans="1:7" x14ac:dyDescent="0.2">
      <c r="A57" s="154"/>
      <c r="B57" s="154"/>
      <c r="C57" s="154"/>
      <c r="D57" s="154"/>
      <c r="E57" s="154"/>
      <c r="F57" s="154"/>
      <c r="G57" s="154"/>
    </row>
    <row r="58" spans="1:7" x14ac:dyDescent="0.2">
      <c r="E58" s="11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A89" s="155"/>
      <c r="B89" s="155"/>
    </row>
    <row r="90" spans="1:7" x14ac:dyDescent="0.2">
      <c r="A90" s="154"/>
      <c r="B90" s="154"/>
      <c r="C90" s="157"/>
      <c r="D90" s="157"/>
      <c r="E90" s="158"/>
      <c r="F90" s="157"/>
      <c r="G90" s="159"/>
    </row>
    <row r="91" spans="1:7" x14ac:dyDescent="0.2">
      <c r="A91" s="160"/>
      <c r="B91" s="160"/>
      <c r="C91" s="154"/>
      <c r="D91" s="154"/>
      <c r="E91" s="161"/>
      <c r="F91" s="154"/>
      <c r="G91" s="154"/>
    </row>
    <row r="92" spans="1:7" x14ac:dyDescent="0.2">
      <c r="A92" s="154"/>
      <c r="B92" s="154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</sheetData>
  <mergeCells count="5">
    <mergeCell ref="A1:G1"/>
    <mergeCell ref="A3:B3"/>
    <mergeCell ref="A4:B4"/>
    <mergeCell ref="E4:G4"/>
    <mergeCell ref="A8:A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6"/>
  <sheetViews>
    <sheetView showGridLines="0" showZeros="0" view="pageBreakPreview" zoomScaleNormal="100" zoomScaleSheetLayoutView="100" workbookViewId="0">
      <selection activeCell="F8" sqref="F8:F70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309" t="s">
        <v>57</v>
      </c>
      <c r="B1" s="309"/>
      <c r="C1" s="309"/>
      <c r="D1" s="309"/>
      <c r="E1" s="309"/>
      <c r="F1" s="309"/>
      <c r="G1" s="309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310" t="s">
        <v>5</v>
      </c>
      <c r="B3" s="311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312" t="s">
        <v>1</v>
      </c>
      <c r="B4" s="313"/>
      <c r="C4" s="124" t="s">
        <v>125</v>
      </c>
      <c r="D4" s="125"/>
      <c r="E4" s="314"/>
      <c r="F4" s="314"/>
      <c r="G4" s="315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96</v>
      </c>
      <c r="C7" s="207" t="s">
        <v>97</v>
      </c>
      <c r="D7" s="208"/>
      <c r="E7" s="209"/>
      <c r="F7" s="138"/>
      <c r="G7" s="139"/>
      <c r="H7" s="140"/>
      <c r="I7" s="140"/>
      <c r="O7" s="141">
        <v>1</v>
      </c>
    </row>
    <row r="8" spans="1:104" x14ac:dyDescent="0.2">
      <c r="A8" s="170"/>
      <c r="B8" s="143"/>
      <c r="C8" s="201" t="s">
        <v>208</v>
      </c>
      <c r="D8" s="177"/>
      <c r="E8" s="177"/>
      <c r="F8" s="200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69">
        <v>1</v>
      </c>
      <c r="B9" s="219" t="s">
        <v>209</v>
      </c>
      <c r="C9" s="186" t="s">
        <v>207</v>
      </c>
      <c r="D9" s="177" t="s">
        <v>99</v>
      </c>
      <c r="E9" s="177">
        <v>1</v>
      </c>
      <c r="F9" s="182"/>
      <c r="G9" s="166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69">
        <v>2</v>
      </c>
      <c r="B10" s="219" t="s">
        <v>211</v>
      </c>
      <c r="C10" s="201" t="s">
        <v>155</v>
      </c>
      <c r="D10" s="177"/>
      <c r="E10" s="177"/>
      <c r="F10" s="182"/>
      <c r="G10" s="166">
        <f t="shared" ref="G10:G74" si="0">E10*F10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69">
        <v>3</v>
      </c>
      <c r="B11" s="219"/>
      <c r="C11" s="186" t="s">
        <v>174</v>
      </c>
      <c r="D11" s="177" t="s">
        <v>99</v>
      </c>
      <c r="E11" s="177">
        <v>1</v>
      </c>
      <c r="F11" s="182"/>
      <c r="G11" s="166">
        <f t="shared" si="0"/>
        <v>0</v>
      </c>
      <c r="H11" s="140"/>
      <c r="I11" s="140"/>
      <c r="O11" s="141">
        <v>1</v>
      </c>
    </row>
    <row r="12" spans="1:104" x14ac:dyDescent="0.2">
      <c r="A12" s="169">
        <v>4</v>
      </c>
      <c r="B12" s="219" t="s">
        <v>210</v>
      </c>
      <c r="C12" s="201" t="s">
        <v>203</v>
      </c>
      <c r="D12" s="177"/>
      <c r="E12" s="177"/>
      <c r="F12" s="182"/>
      <c r="G12" s="166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9" si="1">IF(AZ12=1,G12,0)</f>
        <v>0</v>
      </c>
      <c r="BB12" s="114">
        <f t="shared" ref="BB12:BB19" si="2">IF(AZ12=2,G12,0)</f>
        <v>0</v>
      </c>
      <c r="BC12" s="114">
        <f t="shared" ref="BC12:BC19" si="3">IF(AZ12=3,G12,0)</f>
        <v>0</v>
      </c>
      <c r="BD12" s="114">
        <f t="shared" ref="BD12:BD19" si="4">IF(AZ12=4,G12,0)</f>
        <v>0</v>
      </c>
      <c r="BE12" s="114">
        <f t="shared" ref="BE12:BE19" si="5">IF(AZ12=5,G12,0)</f>
        <v>0</v>
      </c>
      <c r="CZ12" s="114">
        <v>0</v>
      </c>
    </row>
    <row r="13" spans="1:104" x14ac:dyDescent="0.2">
      <c r="A13" s="169">
        <v>5</v>
      </c>
      <c r="B13" s="219"/>
      <c r="C13" s="186" t="s">
        <v>204</v>
      </c>
      <c r="D13" s="177" t="s">
        <v>99</v>
      </c>
      <c r="E13" s="177">
        <v>1</v>
      </c>
      <c r="F13" s="182"/>
      <c r="G13" s="166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69">
        <v>6</v>
      </c>
      <c r="B14" s="219" t="s">
        <v>213</v>
      </c>
      <c r="C14" s="178" t="s">
        <v>206</v>
      </c>
      <c r="D14" s="177" t="s">
        <v>99</v>
      </c>
      <c r="E14" s="177">
        <v>1</v>
      </c>
      <c r="F14" s="182"/>
      <c r="G14" s="166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69"/>
      <c r="B15" s="219"/>
      <c r="C15" s="178" t="s">
        <v>205</v>
      </c>
      <c r="D15" s="177"/>
      <c r="E15" s="177"/>
      <c r="F15" s="182"/>
      <c r="G15" s="166">
        <f t="shared" si="0"/>
        <v>0</v>
      </c>
      <c r="O15" s="141"/>
    </row>
    <row r="16" spans="1:104" x14ac:dyDescent="0.2">
      <c r="A16" s="169">
        <v>7</v>
      </c>
      <c r="B16" s="219" t="s">
        <v>212</v>
      </c>
      <c r="C16" s="178" t="s">
        <v>175</v>
      </c>
      <c r="D16" s="177" t="s">
        <v>99</v>
      </c>
      <c r="E16" s="177">
        <v>1</v>
      </c>
      <c r="F16" s="182"/>
      <c r="G16" s="166">
        <f t="shared" si="0"/>
        <v>0</v>
      </c>
      <c r="O16" s="141">
        <v>2</v>
      </c>
      <c r="AA16" s="114">
        <v>12</v>
      </c>
      <c r="AB16" s="114">
        <v>0</v>
      </c>
      <c r="AC16" s="114">
        <v>6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69">
        <v>8</v>
      </c>
      <c r="B17" s="219" t="s">
        <v>214</v>
      </c>
      <c r="C17" s="178" t="s">
        <v>176</v>
      </c>
      <c r="D17" s="177" t="s">
        <v>99</v>
      </c>
      <c r="E17" s="177">
        <v>1</v>
      </c>
      <c r="F17" s="182"/>
      <c r="G17" s="166">
        <f t="shared" si="0"/>
        <v>0</v>
      </c>
      <c r="O17" s="141">
        <v>2</v>
      </c>
      <c r="AA17" s="114">
        <v>12</v>
      </c>
      <c r="AB17" s="114">
        <v>0</v>
      </c>
      <c r="AC17" s="114">
        <v>7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69">
        <v>9</v>
      </c>
      <c r="B18" s="219" t="s">
        <v>215</v>
      </c>
      <c r="C18" s="178" t="s">
        <v>177</v>
      </c>
      <c r="D18" s="177" t="s">
        <v>99</v>
      </c>
      <c r="E18" s="177">
        <v>1</v>
      </c>
      <c r="F18" s="182"/>
      <c r="G18" s="166">
        <f t="shared" si="0"/>
        <v>0</v>
      </c>
      <c r="O18" s="141">
        <v>2</v>
      </c>
      <c r="AA18" s="114">
        <v>12</v>
      </c>
      <c r="AB18" s="114">
        <v>0</v>
      </c>
      <c r="AC18" s="114">
        <v>8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69">
        <v>10</v>
      </c>
      <c r="B19" s="219" t="s">
        <v>216</v>
      </c>
      <c r="C19" s="202" t="s">
        <v>154</v>
      </c>
      <c r="D19" s="177" t="s">
        <v>99</v>
      </c>
      <c r="E19" s="177">
        <v>1</v>
      </c>
      <c r="F19" s="182"/>
      <c r="G19" s="166">
        <f t="shared" si="0"/>
        <v>0</v>
      </c>
      <c r="O19" s="141">
        <v>2</v>
      </c>
      <c r="AA19" s="114">
        <v>12</v>
      </c>
      <c r="AB19" s="114">
        <v>0</v>
      </c>
      <c r="AC19" s="114">
        <v>9</v>
      </c>
      <c r="AZ19" s="114">
        <v>1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 x14ac:dyDescent="0.2">
      <c r="A20" s="169">
        <v>11</v>
      </c>
      <c r="B20" s="219" t="s">
        <v>217</v>
      </c>
      <c r="C20" s="202" t="s">
        <v>178</v>
      </c>
      <c r="D20" s="177" t="s">
        <v>99</v>
      </c>
      <c r="E20" s="177">
        <v>1</v>
      </c>
      <c r="F20" s="182"/>
      <c r="G20" s="166">
        <f t="shared" si="0"/>
        <v>0</v>
      </c>
      <c r="O20" s="141">
        <v>4</v>
      </c>
      <c r="BA20" s="153">
        <f>SUM(BA11:BA19)</f>
        <v>0</v>
      </c>
      <c r="BB20" s="153">
        <f>SUM(BB11:BB19)</f>
        <v>0</v>
      </c>
      <c r="BC20" s="153">
        <f>SUM(BC11:BC19)</f>
        <v>0</v>
      </c>
      <c r="BD20" s="153">
        <f>SUM(BD11:BD19)</f>
        <v>0</v>
      </c>
      <c r="BE20" s="153">
        <f>SUM(BE11:BE19)</f>
        <v>0</v>
      </c>
    </row>
    <row r="21" spans="1:104" ht="22.5" x14ac:dyDescent="0.2">
      <c r="A21" s="169">
        <v>12</v>
      </c>
      <c r="B21" s="219" t="s">
        <v>218</v>
      </c>
      <c r="C21" s="202" t="s">
        <v>179</v>
      </c>
      <c r="D21" s="177" t="s">
        <v>99</v>
      </c>
      <c r="E21" s="177">
        <v>1</v>
      </c>
      <c r="F21" s="182"/>
      <c r="G21" s="166">
        <f t="shared" si="0"/>
        <v>0</v>
      </c>
      <c r="H21" s="140"/>
      <c r="I21" s="140"/>
      <c r="O21" s="141">
        <v>1</v>
      </c>
    </row>
    <row r="22" spans="1:104" x14ac:dyDescent="0.2">
      <c r="A22" s="169">
        <v>13</v>
      </c>
      <c r="B22" s="219"/>
      <c r="C22" s="201" t="s">
        <v>153</v>
      </c>
      <c r="D22" s="177"/>
      <c r="E22" s="177"/>
      <c r="F22" s="182"/>
      <c r="G22" s="166">
        <f t="shared" si="0"/>
        <v>0</v>
      </c>
      <c r="O22" s="141">
        <v>2</v>
      </c>
      <c r="AA22" s="114">
        <v>12</v>
      </c>
      <c r="AB22" s="114">
        <v>0</v>
      </c>
      <c r="AC22" s="114">
        <v>10</v>
      </c>
      <c r="AZ22" s="114">
        <v>1</v>
      </c>
      <c r="BA22" s="114">
        <f>IF(AZ22=1,G22,0)</f>
        <v>0</v>
      </c>
      <c r="BB22" s="114">
        <f>IF(AZ22=2,G22,0)</f>
        <v>0</v>
      </c>
      <c r="BC22" s="114">
        <f>IF(AZ22=3,G22,0)</f>
        <v>0</v>
      </c>
      <c r="BD22" s="114">
        <f>IF(AZ22=4,G22,0)</f>
        <v>0</v>
      </c>
      <c r="BE22" s="114">
        <f>IF(AZ22=5,G22,0)</f>
        <v>0</v>
      </c>
      <c r="CZ22" s="114">
        <v>0</v>
      </c>
    </row>
    <row r="23" spans="1:104" x14ac:dyDescent="0.2">
      <c r="A23" s="169">
        <v>14</v>
      </c>
      <c r="B23" s="219" t="s">
        <v>219</v>
      </c>
      <c r="C23" s="186" t="s">
        <v>180</v>
      </c>
      <c r="D23" s="177" t="s">
        <v>129</v>
      </c>
      <c r="E23" s="177">
        <v>56</v>
      </c>
      <c r="F23" s="223"/>
      <c r="G23" s="166">
        <f t="shared" si="0"/>
        <v>0</v>
      </c>
      <c r="O23" s="141">
        <v>4</v>
      </c>
      <c r="BA23" s="153">
        <f>SUM(BA21:BA22)</f>
        <v>0</v>
      </c>
      <c r="BB23" s="153">
        <f>SUM(BB21:BB22)</f>
        <v>0</v>
      </c>
      <c r="BC23" s="153">
        <f>SUM(BC21:BC22)</f>
        <v>0</v>
      </c>
      <c r="BD23" s="153">
        <f>SUM(BD21:BD22)</f>
        <v>0</v>
      </c>
      <c r="BE23" s="153">
        <f>SUM(BE21:BE22)</f>
        <v>0</v>
      </c>
    </row>
    <row r="24" spans="1:104" x14ac:dyDescent="0.2">
      <c r="A24" s="169">
        <v>15</v>
      </c>
      <c r="B24" s="219"/>
      <c r="C24" s="201" t="s">
        <v>181</v>
      </c>
      <c r="D24" s="177"/>
      <c r="E24" s="177"/>
      <c r="F24" s="223"/>
      <c r="G24" s="166">
        <f t="shared" si="0"/>
        <v>0</v>
      </c>
      <c r="H24" s="140"/>
      <c r="I24" s="140"/>
      <c r="O24" s="141">
        <v>1</v>
      </c>
    </row>
    <row r="25" spans="1:104" x14ac:dyDescent="0.2">
      <c r="A25" s="169">
        <v>16</v>
      </c>
      <c r="B25" s="219" t="s">
        <v>220</v>
      </c>
      <c r="C25" s="181" t="s">
        <v>182</v>
      </c>
      <c r="D25" s="177" t="s">
        <v>129</v>
      </c>
      <c r="E25" s="177">
        <v>130</v>
      </c>
      <c r="F25" s="223"/>
      <c r="G25" s="166">
        <f t="shared" si="0"/>
        <v>0</v>
      </c>
      <c r="O25" s="141">
        <v>2</v>
      </c>
      <c r="AA25" s="114">
        <v>12</v>
      </c>
      <c r="AB25" s="114">
        <v>0</v>
      </c>
      <c r="AC25" s="114">
        <v>11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69"/>
      <c r="B26" s="219"/>
      <c r="C26" s="203" t="s">
        <v>183</v>
      </c>
      <c r="D26" s="177"/>
      <c r="E26" s="177"/>
      <c r="F26" s="223"/>
      <c r="G26" s="166">
        <f t="shared" si="0"/>
        <v>0</v>
      </c>
      <c r="O26" s="141">
        <v>2</v>
      </c>
      <c r="AA26" s="114">
        <v>12</v>
      </c>
      <c r="AB26" s="114">
        <v>0</v>
      </c>
      <c r="AC26" s="114">
        <v>12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69">
        <v>17</v>
      </c>
      <c r="B27" s="219" t="s">
        <v>221</v>
      </c>
      <c r="C27" s="203" t="s">
        <v>184</v>
      </c>
      <c r="D27" s="177" t="s">
        <v>129</v>
      </c>
      <c r="E27" s="177">
        <v>3</v>
      </c>
      <c r="F27" s="223"/>
      <c r="G27" s="166">
        <f t="shared" si="0"/>
        <v>0</v>
      </c>
      <c r="O27" s="141">
        <v>2</v>
      </c>
      <c r="AA27" s="114">
        <v>12</v>
      </c>
      <c r="AB27" s="114">
        <v>0</v>
      </c>
      <c r="AC27" s="114">
        <v>13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 x14ac:dyDescent="0.2">
      <c r="A28" s="169">
        <v>18</v>
      </c>
      <c r="B28" s="219" t="s">
        <v>222</v>
      </c>
      <c r="C28" s="201" t="s">
        <v>152</v>
      </c>
      <c r="D28" s="177" t="s">
        <v>134</v>
      </c>
      <c r="E28" s="177">
        <v>14</v>
      </c>
      <c r="F28" s="223"/>
      <c r="G28" s="166">
        <f t="shared" si="0"/>
        <v>0</v>
      </c>
      <c r="O28" s="141">
        <v>4</v>
      </c>
      <c r="BA28" s="153">
        <f>SUM(BA24:BA27)</f>
        <v>0</v>
      </c>
      <c r="BB28" s="153">
        <f>SUM(BB24:BB27)</f>
        <v>0</v>
      </c>
      <c r="BC28" s="153">
        <f>SUM(BC24:BC27)</f>
        <v>0</v>
      </c>
      <c r="BD28" s="153">
        <f>SUM(BD24:BD27)</f>
        <v>0</v>
      </c>
      <c r="BE28" s="153">
        <f>SUM(BE24:BE27)</f>
        <v>0</v>
      </c>
    </row>
    <row r="29" spans="1:104" x14ac:dyDescent="0.2">
      <c r="A29" s="169">
        <v>19</v>
      </c>
      <c r="B29" s="219" t="s">
        <v>223</v>
      </c>
      <c r="C29" s="201" t="s">
        <v>151</v>
      </c>
      <c r="D29" s="177" t="s">
        <v>134</v>
      </c>
      <c r="E29" s="177">
        <v>14</v>
      </c>
      <c r="F29" s="223"/>
      <c r="G29" s="166">
        <f t="shared" si="0"/>
        <v>0</v>
      </c>
      <c r="H29" s="140"/>
      <c r="I29" s="140"/>
      <c r="O29" s="141">
        <v>1</v>
      </c>
    </row>
    <row r="30" spans="1:104" x14ac:dyDescent="0.2">
      <c r="A30" s="169">
        <v>20</v>
      </c>
      <c r="B30" s="219"/>
      <c r="C30" s="204" t="s">
        <v>150</v>
      </c>
      <c r="D30" s="177"/>
      <c r="E30" s="177"/>
      <c r="F30" s="223"/>
      <c r="G30" s="166">
        <f t="shared" si="0"/>
        <v>0</v>
      </c>
      <c r="O30" s="141">
        <v>2</v>
      </c>
      <c r="AA30" s="114">
        <v>12</v>
      </c>
      <c r="AB30" s="114">
        <v>0</v>
      </c>
      <c r="AC30" s="114">
        <v>14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1.47E-3</v>
      </c>
    </row>
    <row r="31" spans="1:104" x14ac:dyDescent="0.2">
      <c r="A31" s="169">
        <v>21</v>
      </c>
      <c r="B31" s="219" t="s">
        <v>224</v>
      </c>
      <c r="C31" s="204" t="s">
        <v>149</v>
      </c>
      <c r="D31" s="177" t="s">
        <v>99</v>
      </c>
      <c r="E31" s="177">
        <v>1</v>
      </c>
      <c r="F31" s="182"/>
      <c r="G31" s="166">
        <f t="shared" si="0"/>
        <v>0</v>
      </c>
      <c r="O31" s="141">
        <v>2</v>
      </c>
      <c r="AA31" s="114">
        <v>12</v>
      </c>
      <c r="AB31" s="114">
        <v>0</v>
      </c>
      <c r="AC31" s="114">
        <v>15</v>
      </c>
      <c r="AZ31" s="114">
        <v>2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0</v>
      </c>
    </row>
    <row r="32" spans="1:104" x14ac:dyDescent="0.2">
      <c r="A32" s="169"/>
      <c r="B32" s="219"/>
      <c r="C32" s="180" t="s">
        <v>185</v>
      </c>
      <c r="D32" s="177"/>
      <c r="E32" s="177"/>
      <c r="F32" s="182"/>
      <c r="G32" s="166">
        <f t="shared" si="0"/>
        <v>0</v>
      </c>
      <c r="O32" s="141">
        <v>4</v>
      </c>
      <c r="BA32" s="153">
        <f>SUM(BA29:BA31)</f>
        <v>0</v>
      </c>
      <c r="BB32" s="153">
        <f>SUM(BB29:BB31)</f>
        <v>0</v>
      </c>
      <c r="BC32" s="153">
        <f>SUM(BC29:BC31)</f>
        <v>0</v>
      </c>
      <c r="BD32" s="153">
        <f>SUM(BD29:BD31)</f>
        <v>0</v>
      </c>
      <c r="BE32" s="153">
        <f>SUM(BE29:BE31)</f>
        <v>0</v>
      </c>
    </row>
    <row r="33" spans="1:57" x14ac:dyDescent="0.2">
      <c r="A33" s="169">
        <v>22</v>
      </c>
      <c r="B33" s="219" t="s">
        <v>226</v>
      </c>
      <c r="C33" s="180" t="s">
        <v>227</v>
      </c>
      <c r="D33" s="177" t="s">
        <v>134</v>
      </c>
      <c r="E33" s="177">
        <v>2</v>
      </c>
      <c r="F33" s="182"/>
      <c r="G33" s="166">
        <f t="shared" si="0"/>
        <v>0</v>
      </c>
      <c r="O33" s="141"/>
      <c r="BA33" s="153"/>
      <c r="BB33" s="153"/>
      <c r="BC33" s="153"/>
      <c r="BD33" s="153"/>
      <c r="BE33" s="153"/>
    </row>
    <row r="34" spans="1:57" x14ac:dyDescent="0.2">
      <c r="A34" s="169">
        <v>23</v>
      </c>
      <c r="B34" s="219" t="s">
        <v>228</v>
      </c>
      <c r="C34" s="180" t="s">
        <v>186</v>
      </c>
      <c r="D34" s="177"/>
      <c r="E34" s="177"/>
      <c r="F34" s="231"/>
      <c r="G34" s="166">
        <f t="shared" si="0"/>
        <v>0</v>
      </c>
      <c r="H34" s="140"/>
      <c r="I34" s="140"/>
      <c r="O34" s="141">
        <v>1</v>
      </c>
    </row>
    <row r="35" spans="1:57" x14ac:dyDescent="0.2">
      <c r="A35" s="176"/>
      <c r="B35" s="220"/>
      <c r="C35" s="180" t="s">
        <v>187</v>
      </c>
      <c r="D35" s="177"/>
      <c r="E35" s="177"/>
      <c r="F35" s="232"/>
      <c r="G35" s="166">
        <f t="shared" si="0"/>
        <v>0</v>
      </c>
    </row>
    <row r="36" spans="1:57" x14ac:dyDescent="0.2">
      <c r="A36" s="210"/>
      <c r="B36" s="220"/>
      <c r="C36" s="180" t="s">
        <v>188</v>
      </c>
      <c r="D36" s="177" t="s">
        <v>134</v>
      </c>
      <c r="E36" s="177">
        <v>1</v>
      </c>
      <c r="F36" s="230"/>
      <c r="G36" s="166">
        <f t="shared" si="0"/>
        <v>0</v>
      </c>
    </row>
    <row r="37" spans="1:57" x14ac:dyDescent="0.2">
      <c r="A37" s="210">
        <v>24</v>
      </c>
      <c r="B37" s="221">
        <v>734103</v>
      </c>
      <c r="C37" s="202" t="s">
        <v>189</v>
      </c>
      <c r="D37" s="179" t="s">
        <v>129</v>
      </c>
      <c r="E37" s="177">
        <v>2</v>
      </c>
      <c r="F37" s="230"/>
      <c r="G37" s="166">
        <f t="shared" si="0"/>
        <v>0</v>
      </c>
    </row>
    <row r="38" spans="1:57" x14ac:dyDescent="0.2">
      <c r="A38" s="210">
        <v>25</v>
      </c>
      <c r="B38" s="221">
        <v>734104</v>
      </c>
      <c r="C38" s="178" t="s">
        <v>190</v>
      </c>
      <c r="D38" s="177" t="s">
        <v>134</v>
      </c>
      <c r="E38" s="177">
        <v>1</v>
      </c>
      <c r="F38" s="230"/>
      <c r="G38" s="166">
        <f t="shared" si="0"/>
        <v>0</v>
      </c>
    </row>
    <row r="39" spans="1:57" x14ac:dyDescent="0.2">
      <c r="A39" s="210">
        <v>26</v>
      </c>
      <c r="B39" s="221">
        <v>734105</v>
      </c>
      <c r="C39" s="178" t="s">
        <v>191</v>
      </c>
      <c r="D39" s="177" t="s">
        <v>134</v>
      </c>
      <c r="E39" s="177">
        <v>1</v>
      </c>
      <c r="F39" s="230"/>
      <c r="G39" s="166">
        <f t="shared" si="0"/>
        <v>0</v>
      </c>
    </row>
    <row r="40" spans="1:57" x14ac:dyDescent="0.2">
      <c r="A40" s="210">
        <v>27</v>
      </c>
      <c r="B40" s="221">
        <v>734106</v>
      </c>
      <c r="C40" s="178" t="s">
        <v>148</v>
      </c>
      <c r="D40" s="177" t="s">
        <v>134</v>
      </c>
      <c r="E40" s="177">
        <v>20</v>
      </c>
      <c r="F40" s="230"/>
      <c r="G40" s="166">
        <f t="shared" si="0"/>
        <v>0</v>
      </c>
    </row>
    <row r="41" spans="1:57" x14ac:dyDescent="0.2">
      <c r="A41" s="210">
        <v>28</v>
      </c>
      <c r="B41" s="221">
        <v>734107</v>
      </c>
      <c r="C41" s="178" t="s">
        <v>147</v>
      </c>
      <c r="D41" s="177" t="s">
        <v>134</v>
      </c>
      <c r="E41" s="177">
        <v>14</v>
      </c>
      <c r="F41" s="230"/>
      <c r="G41" s="166">
        <f t="shared" si="0"/>
        <v>0</v>
      </c>
    </row>
    <row r="42" spans="1:57" x14ac:dyDescent="0.2">
      <c r="A42" s="210">
        <v>29</v>
      </c>
      <c r="B42" s="221">
        <v>734108</v>
      </c>
      <c r="C42" s="178" t="s">
        <v>192</v>
      </c>
      <c r="D42" s="177" t="s">
        <v>134</v>
      </c>
      <c r="E42" s="177">
        <v>3</v>
      </c>
      <c r="F42" s="230"/>
      <c r="G42" s="166">
        <f t="shared" si="0"/>
        <v>0</v>
      </c>
    </row>
    <row r="43" spans="1:57" x14ac:dyDescent="0.2">
      <c r="A43" s="210">
        <v>30</v>
      </c>
      <c r="B43" s="221">
        <v>734109</v>
      </c>
      <c r="C43" s="178" t="s">
        <v>193</v>
      </c>
      <c r="D43" s="177" t="s">
        <v>134</v>
      </c>
      <c r="E43" s="177">
        <v>4</v>
      </c>
      <c r="F43" s="230"/>
      <c r="G43" s="166">
        <f t="shared" si="0"/>
        <v>0</v>
      </c>
    </row>
    <row r="44" spans="1:57" x14ac:dyDescent="0.2">
      <c r="A44" s="210">
        <v>31</v>
      </c>
      <c r="B44" s="221">
        <v>734110</v>
      </c>
      <c r="C44" s="178" t="s">
        <v>145</v>
      </c>
      <c r="D44" s="177" t="s">
        <v>134</v>
      </c>
      <c r="E44" s="177">
        <v>11</v>
      </c>
      <c r="F44" s="230"/>
      <c r="G44" s="166">
        <f t="shared" si="0"/>
        <v>0</v>
      </c>
    </row>
    <row r="45" spans="1:57" x14ac:dyDescent="0.2">
      <c r="A45" s="210">
        <v>32</v>
      </c>
      <c r="B45" s="221">
        <v>734111</v>
      </c>
      <c r="C45" s="178" t="s">
        <v>146</v>
      </c>
      <c r="D45" s="177" t="s">
        <v>134</v>
      </c>
      <c r="E45" s="177">
        <v>6</v>
      </c>
      <c r="F45" s="230"/>
      <c r="G45" s="166">
        <f t="shared" si="0"/>
        <v>0</v>
      </c>
    </row>
    <row r="46" spans="1:57" x14ac:dyDescent="0.2">
      <c r="A46" s="210">
        <v>33</v>
      </c>
      <c r="B46" s="221">
        <v>734112</v>
      </c>
      <c r="C46" s="178" t="s">
        <v>194</v>
      </c>
      <c r="D46" s="177" t="s">
        <v>134</v>
      </c>
      <c r="E46" s="177">
        <v>1</v>
      </c>
      <c r="F46" s="230"/>
      <c r="G46" s="166">
        <f t="shared" si="0"/>
        <v>0</v>
      </c>
    </row>
    <row r="47" spans="1:57" x14ac:dyDescent="0.2">
      <c r="A47" s="210">
        <v>34</v>
      </c>
      <c r="B47" s="221">
        <v>734113</v>
      </c>
      <c r="C47" s="178" t="s">
        <v>145</v>
      </c>
      <c r="D47" s="177" t="s">
        <v>134</v>
      </c>
      <c r="E47" s="177">
        <v>3</v>
      </c>
      <c r="F47" s="230"/>
      <c r="G47" s="166">
        <f t="shared" si="0"/>
        <v>0</v>
      </c>
    </row>
    <row r="48" spans="1:57" x14ac:dyDescent="0.2">
      <c r="A48" s="210">
        <v>35</v>
      </c>
      <c r="B48" s="221">
        <v>734114</v>
      </c>
      <c r="C48" s="178" t="s">
        <v>146</v>
      </c>
      <c r="D48" s="177" t="s">
        <v>134</v>
      </c>
      <c r="E48" s="177">
        <v>2</v>
      </c>
      <c r="F48" s="230"/>
      <c r="G48" s="166">
        <f t="shared" si="0"/>
        <v>0</v>
      </c>
    </row>
    <row r="49" spans="1:7" x14ac:dyDescent="0.2">
      <c r="A49" s="210">
        <v>36</v>
      </c>
      <c r="B49" s="221">
        <v>734115</v>
      </c>
      <c r="C49" s="178" t="s">
        <v>195</v>
      </c>
      <c r="D49" s="177" t="s">
        <v>134</v>
      </c>
      <c r="E49" s="177">
        <v>1</v>
      </c>
      <c r="F49" s="230"/>
      <c r="G49" s="166">
        <f t="shared" si="0"/>
        <v>0</v>
      </c>
    </row>
    <row r="50" spans="1:7" x14ac:dyDescent="0.2">
      <c r="A50" s="210">
        <v>37</v>
      </c>
      <c r="B50" s="221">
        <v>734116</v>
      </c>
      <c r="C50" s="178" t="s">
        <v>193</v>
      </c>
      <c r="D50" s="177" t="s">
        <v>134</v>
      </c>
      <c r="E50" s="177">
        <v>1</v>
      </c>
      <c r="F50" s="230"/>
      <c r="G50" s="166">
        <f t="shared" si="0"/>
        <v>0</v>
      </c>
    </row>
    <row r="51" spans="1:7" x14ac:dyDescent="0.2">
      <c r="A51" s="210">
        <v>38</v>
      </c>
      <c r="B51" s="221">
        <v>734117</v>
      </c>
      <c r="C51" s="178" t="s">
        <v>145</v>
      </c>
      <c r="D51" s="177" t="s">
        <v>134</v>
      </c>
      <c r="E51" s="177">
        <v>3</v>
      </c>
      <c r="F51" s="230"/>
      <c r="G51" s="166">
        <f t="shared" si="0"/>
        <v>0</v>
      </c>
    </row>
    <row r="52" spans="1:7" x14ac:dyDescent="0.2">
      <c r="A52" s="210">
        <v>39</v>
      </c>
      <c r="B52" s="221">
        <v>734118</v>
      </c>
      <c r="C52" s="178" t="s">
        <v>146</v>
      </c>
      <c r="D52" s="177" t="s">
        <v>134</v>
      </c>
      <c r="E52" s="177">
        <v>2</v>
      </c>
      <c r="F52" s="230"/>
      <c r="G52" s="166">
        <f t="shared" si="0"/>
        <v>0</v>
      </c>
    </row>
    <row r="53" spans="1:7" x14ac:dyDescent="0.2">
      <c r="A53" s="210">
        <v>40</v>
      </c>
      <c r="B53" s="221">
        <v>734119</v>
      </c>
      <c r="C53" s="180" t="s">
        <v>196</v>
      </c>
      <c r="D53" s="177" t="s">
        <v>134</v>
      </c>
      <c r="E53" s="177">
        <v>1</v>
      </c>
      <c r="F53" s="230"/>
      <c r="G53" s="166">
        <f t="shared" si="0"/>
        <v>0</v>
      </c>
    </row>
    <row r="54" spans="1:7" x14ac:dyDescent="0.2">
      <c r="A54" s="211"/>
      <c r="B54" s="219" t="s">
        <v>229</v>
      </c>
      <c r="C54" s="178" t="s">
        <v>145</v>
      </c>
      <c r="D54" s="177" t="s">
        <v>134</v>
      </c>
      <c r="E54" s="177">
        <v>3</v>
      </c>
      <c r="F54" s="233"/>
      <c r="G54" s="166">
        <f t="shared" si="0"/>
        <v>0</v>
      </c>
    </row>
    <row r="55" spans="1:7" x14ac:dyDescent="0.2">
      <c r="A55" s="206">
        <v>41</v>
      </c>
      <c r="B55" s="221">
        <v>734121</v>
      </c>
      <c r="C55" s="178" t="s">
        <v>146</v>
      </c>
      <c r="D55" s="177" t="s">
        <v>134</v>
      </c>
      <c r="E55" s="177">
        <v>2</v>
      </c>
      <c r="F55" s="230"/>
      <c r="G55" s="166">
        <f t="shared" si="0"/>
        <v>0</v>
      </c>
    </row>
    <row r="56" spans="1:7" x14ac:dyDescent="0.2">
      <c r="A56" s="206">
        <v>42</v>
      </c>
      <c r="B56" s="221">
        <v>734122</v>
      </c>
      <c r="C56" s="178" t="s">
        <v>144</v>
      </c>
      <c r="D56" s="177" t="s">
        <v>134</v>
      </c>
      <c r="E56" s="177">
        <v>1</v>
      </c>
      <c r="F56" s="230"/>
      <c r="G56" s="166">
        <f t="shared" si="0"/>
        <v>0</v>
      </c>
    </row>
    <row r="57" spans="1:7" x14ac:dyDescent="0.2">
      <c r="A57" s="211">
        <v>43</v>
      </c>
      <c r="B57" s="221">
        <v>734123</v>
      </c>
      <c r="C57" s="178" t="s">
        <v>143</v>
      </c>
      <c r="D57" s="177" t="s">
        <v>134</v>
      </c>
      <c r="E57" s="177">
        <v>1</v>
      </c>
      <c r="F57" s="234"/>
      <c r="G57" s="166">
        <f t="shared" si="0"/>
        <v>0</v>
      </c>
    </row>
    <row r="58" spans="1:7" x14ac:dyDescent="0.2">
      <c r="A58" s="211">
        <v>44</v>
      </c>
      <c r="B58" s="221">
        <v>734124</v>
      </c>
      <c r="C58" s="178" t="s">
        <v>142</v>
      </c>
      <c r="D58" s="177" t="s">
        <v>134</v>
      </c>
      <c r="E58" s="177">
        <v>14</v>
      </c>
      <c r="F58" s="234"/>
      <c r="G58" s="166">
        <f t="shared" si="0"/>
        <v>0</v>
      </c>
    </row>
    <row r="59" spans="1:7" x14ac:dyDescent="0.2">
      <c r="A59" s="211">
        <v>45</v>
      </c>
      <c r="B59" s="221">
        <v>734125</v>
      </c>
      <c r="C59" s="178" t="s">
        <v>141</v>
      </c>
      <c r="D59" s="177" t="s">
        <v>134</v>
      </c>
      <c r="E59" s="177">
        <v>1</v>
      </c>
      <c r="F59" s="234"/>
      <c r="G59" s="166">
        <f t="shared" si="0"/>
        <v>0</v>
      </c>
    </row>
    <row r="60" spans="1:7" x14ac:dyDescent="0.2">
      <c r="A60" s="211">
        <v>46</v>
      </c>
      <c r="B60" s="221">
        <v>734126</v>
      </c>
      <c r="C60" s="178" t="s">
        <v>140</v>
      </c>
      <c r="D60" s="177"/>
      <c r="E60" s="177"/>
      <c r="F60" s="234"/>
      <c r="G60" s="166">
        <f t="shared" si="0"/>
        <v>0</v>
      </c>
    </row>
    <row r="61" spans="1:7" x14ac:dyDescent="0.2">
      <c r="A61" s="206">
        <v>47</v>
      </c>
      <c r="B61" s="221">
        <v>783101</v>
      </c>
      <c r="C61" s="201" t="s">
        <v>197</v>
      </c>
      <c r="D61" s="177" t="s">
        <v>129</v>
      </c>
      <c r="E61" s="177">
        <v>42</v>
      </c>
      <c r="F61" s="230"/>
      <c r="G61" s="166">
        <f t="shared" si="0"/>
        <v>0</v>
      </c>
    </row>
    <row r="62" spans="1:7" x14ac:dyDescent="0.2">
      <c r="A62" s="206">
        <v>48</v>
      </c>
      <c r="B62" s="221">
        <v>783102</v>
      </c>
      <c r="C62" s="201" t="s">
        <v>198</v>
      </c>
      <c r="D62" s="177" t="s">
        <v>129</v>
      </c>
      <c r="E62" s="177">
        <v>130</v>
      </c>
      <c r="F62" s="230"/>
      <c r="G62" s="166">
        <f t="shared" si="0"/>
        <v>0</v>
      </c>
    </row>
    <row r="63" spans="1:7" x14ac:dyDescent="0.2">
      <c r="A63" s="206">
        <v>49</v>
      </c>
      <c r="B63" s="221">
        <v>783103</v>
      </c>
      <c r="C63" s="201" t="s">
        <v>130</v>
      </c>
      <c r="D63" s="177" t="s">
        <v>129</v>
      </c>
      <c r="E63" s="177">
        <v>14</v>
      </c>
      <c r="F63" s="230"/>
      <c r="G63" s="166">
        <f t="shared" si="0"/>
        <v>0</v>
      </c>
    </row>
    <row r="64" spans="1:7" x14ac:dyDescent="0.2">
      <c r="A64" s="206">
        <v>50</v>
      </c>
      <c r="B64" s="221">
        <v>713441</v>
      </c>
      <c r="C64" s="201" t="s">
        <v>199</v>
      </c>
      <c r="D64" s="177" t="s">
        <v>129</v>
      </c>
      <c r="E64" s="177">
        <v>42</v>
      </c>
      <c r="F64" s="230"/>
      <c r="G64" s="166">
        <f t="shared" si="0"/>
        <v>0</v>
      </c>
    </row>
    <row r="65" spans="1:7" x14ac:dyDescent="0.2">
      <c r="A65" s="206">
        <v>51</v>
      </c>
      <c r="B65" s="221">
        <v>713442</v>
      </c>
      <c r="C65" s="201" t="s">
        <v>200</v>
      </c>
      <c r="D65" s="177"/>
      <c r="E65" s="177"/>
      <c r="F65" s="232"/>
      <c r="G65" s="166">
        <f t="shared" si="0"/>
        <v>0</v>
      </c>
    </row>
    <row r="66" spans="1:7" x14ac:dyDescent="0.2">
      <c r="A66" s="206"/>
      <c r="B66" s="222"/>
      <c r="C66" s="202" t="s">
        <v>201</v>
      </c>
      <c r="D66" s="177" t="s">
        <v>129</v>
      </c>
      <c r="E66" s="177">
        <v>130</v>
      </c>
      <c r="F66" s="230"/>
      <c r="G66" s="166">
        <f t="shared" si="0"/>
        <v>0</v>
      </c>
    </row>
    <row r="67" spans="1:7" x14ac:dyDescent="0.2">
      <c r="A67" s="206">
        <v>52</v>
      </c>
      <c r="B67" s="221">
        <v>713443</v>
      </c>
      <c r="C67" s="201" t="s">
        <v>202</v>
      </c>
      <c r="D67" s="177" t="s">
        <v>129</v>
      </c>
      <c r="E67" s="177">
        <v>130</v>
      </c>
      <c r="F67" s="230"/>
      <c r="G67" s="166">
        <f t="shared" si="0"/>
        <v>0</v>
      </c>
    </row>
    <row r="68" spans="1:7" x14ac:dyDescent="0.2">
      <c r="A68" s="206">
        <v>53</v>
      </c>
      <c r="B68" s="221">
        <v>733105</v>
      </c>
      <c r="C68" s="201" t="s">
        <v>128</v>
      </c>
      <c r="D68" s="179" t="s">
        <v>99</v>
      </c>
      <c r="E68" s="177">
        <v>1</v>
      </c>
      <c r="F68" s="230"/>
      <c r="G68" s="166">
        <f t="shared" si="0"/>
        <v>0</v>
      </c>
    </row>
    <row r="69" spans="1:7" x14ac:dyDescent="0.2">
      <c r="A69" s="206">
        <v>54</v>
      </c>
      <c r="B69" s="221">
        <v>733106</v>
      </c>
      <c r="C69" s="201" t="s">
        <v>127</v>
      </c>
      <c r="D69" s="177" t="s">
        <v>99</v>
      </c>
      <c r="E69" s="177">
        <v>1</v>
      </c>
      <c r="F69" s="230"/>
      <c r="G69" s="166">
        <f t="shared" si="0"/>
        <v>0</v>
      </c>
    </row>
    <row r="70" spans="1:7" x14ac:dyDescent="0.2">
      <c r="A70" s="206">
        <v>55</v>
      </c>
      <c r="B70" s="221">
        <v>727101</v>
      </c>
      <c r="C70" s="201" t="s">
        <v>126</v>
      </c>
      <c r="D70" s="177" t="s">
        <v>99</v>
      </c>
      <c r="E70" s="177">
        <v>1</v>
      </c>
      <c r="F70" s="230"/>
      <c r="G70" s="166">
        <f t="shared" si="0"/>
        <v>0</v>
      </c>
    </row>
    <row r="71" spans="1:7" x14ac:dyDescent="0.2">
      <c r="A71" s="174"/>
      <c r="B71" s="149" t="s">
        <v>66</v>
      </c>
      <c r="C71" s="217" t="s">
        <v>225</v>
      </c>
      <c r="D71" s="205"/>
      <c r="E71" s="205"/>
      <c r="F71" s="212"/>
      <c r="G71" s="218">
        <f>SUM(G9:G70)</f>
        <v>0</v>
      </c>
    </row>
    <row r="72" spans="1:7" x14ac:dyDescent="0.2">
      <c r="A72" s="213"/>
      <c r="B72" s="213"/>
      <c r="C72" s="214"/>
      <c r="D72" s="214"/>
      <c r="E72" s="214"/>
      <c r="F72" s="213"/>
      <c r="G72" s="215">
        <f t="shared" si="0"/>
        <v>0</v>
      </c>
    </row>
    <row r="73" spans="1:7" x14ac:dyDescent="0.2">
      <c r="A73" s="154"/>
      <c r="B73" s="154"/>
      <c r="C73" s="211"/>
      <c r="D73" s="211"/>
      <c r="E73" s="211"/>
      <c r="F73" s="154"/>
      <c r="G73" s="216">
        <f t="shared" si="0"/>
        <v>0</v>
      </c>
    </row>
    <row r="74" spans="1:7" x14ac:dyDescent="0.2">
      <c r="A74" s="154"/>
      <c r="B74" s="154"/>
      <c r="C74" s="211"/>
      <c r="D74" s="211"/>
      <c r="E74" s="211"/>
      <c r="F74" s="154"/>
      <c r="G74" s="216">
        <f t="shared" si="0"/>
        <v>0</v>
      </c>
    </row>
    <row r="75" spans="1:7" x14ac:dyDescent="0.2">
      <c r="A75" s="154"/>
      <c r="B75" s="154"/>
      <c r="C75" s="211"/>
      <c r="D75" s="211"/>
      <c r="E75" s="211"/>
      <c r="F75" s="154"/>
      <c r="G75" s="216">
        <f t="shared" ref="G75:G76" si="6">E75*F75</f>
        <v>0</v>
      </c>
    </row>
    <row r="76" spans="1:7" x14ac:dyDescent="0.2">
      <c r="A76" s="154"/>
      <c r="B76" s="154"/>
      <c r="C76" s="211"/>
      <c r="D76" s="211"/>
      <c r="E76" s="211"/>
      <c r="F76" s="154"/>
      <c r="G76" s="216">
        <f t="shared" si="6"/>
        <v>0</v>
      </c>
    </row>
    <row r="77" spans="1:7" x14ac:dyDescent="0.2">
      <c r="A77" s="154"/>
      <c r="B77" s="154"/>
      <c r="C77" s="211"/>
      <c r="D77" s="211"/>
      <c r="E77" s="211"/>
      <c r="F77" s="154"/>
      <c r="G77" s="154"/>
    </row>
    <row r="78" spans="1:7" x14ac:dyDescent="0.2">
      <c r="C78" s="206"/>
      <c r="D78" s="206"/>
      <c r="E78" s="206"/>
    </row>
    <row r="79" spans="1:7" x14ac:dyDescent="0.2">
      <c r="C79" s="206"/>
      <c r="D79" s="206"/>
      <c r="E79" s="206"/>
    </row>
    <row r="80" spans="1:7" x14ac:dyDescent="0.2">
      <c r="C80" s="206"/>
      <c r="D80" s="206"/>
      <c r="E80" s="206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E89" s="114"/>
    </row>
    <row r="90" spans="1:7" x14ac:dyDescent="0.2">
      <c r="E90" s="114"/>
    </row>
    <row r="91" spans="1:7" x14ac:dyDescent="0.2">
      <c r="E91" s="114"/>
    </row>
    <row r="92" spans="1:7" x14ac:dyDescent="0.2">
      <c r="A92" s="155"/>
      <c r="B92" s="155"/>
    </row>
    <row r="93" spans="1:7" x14ac:dyDescent="0.2">
      <c r="A93" s="154"/>
      <c r="B93" s="154"/>
      <c r="C93" s="157"/>
      <c r="D93" s="157"/>
      <c r="E93" s="158"/>
      <c r="F93" s="157"/>
      <c r="G93" s="159"/>
    </row>
    <row r="94" spans="1:7" x14ac:dyDescent="0.2">
      <c r="A94" s="160"/>
      <c r="B94" s="160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  <row r="105" spans="1:7" x14ac:dyDescent="0.2">
      <c r="A105" s="154"/>
      <c r="B105" s="154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81"/>
  <sheetViews>
    <sheetView showGridLines="0" showZeros="0" view="pageBreakPreview" topLeftCell="A13" zoomScaleNormal="100" zoomScaleSheetLayoutView="100" workbookViewId="0">
      <selection activeCell="F8" sqref="F8:F81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309" t="s">
        <v>57</v>
      </c>
      <c r="B1" s="309"/>
      <c r="C1" s="309"/>
      <c r="D1" s="309"/>
      <c r="E1" s="309"/>
      <c r="F1" s="309"/>
      <c r="G1" s="309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310" t="s">
        <v>5</v>
      </c>
      <c r="B3" s="311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312" t="s">
        <v>1</v>
      </c>
      <c r="B4" s="313"/>
      <c r="C4" s="124" t="s">
        <v>313</v>
      </c>
      <c r="D4" s="125"/>
      <c r="E4" s="314"/>
      <c r="F4" s="314"/>
      <c r="G4" s="315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247" t="s">
        <v>65</v>
      </c>
      <c r="B7" s="248" t="s">
        <v>312</v>
      </c>
      <c r="C7" s="207" t="s">
        <v>311</v>
      </c>
      <c r="D7" s="208"/>
      <c r="E7" s="209"/>
      <c r="F7" s="209"/>
      <c r="G7" s="249"/>
      <c r="H7" s="140"/>
      <c r="I7" s="140"/>
      <c r="O7" s="141">
        <v>1</v>
      </c>
    </row>
    <row r="8" spans="1:104" ht="22.5" x14ac:dyDescent="0.2">
      <c r="A8" s="170">
        <v>1</v>
      </c>
      <c r="B8" s="245" t="s">
        <v>310</v>
      </c>
      <c r="C8" s="273" t="s">
        <v>314</v>
      </c>
      <c r="D8" s="274" t="s">
        <v>134</v>
      </c>
      <c r="E8" s="275">
        <v>11</v>
      </c>
      <c r="F8" s="276"/>
      <c r="G8" s="254">
        <f t="shared" ref="G8:G28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70">
        <v>2</v>
      </c>
      <c r="B9" s="246" t="s">
        <v>309</v>
      </c>
      <c r="C9" s="273" t="s">
        <v>49</v>
      </c>
      <c r="D9" s="274" t="s">
        <v>134</v>
      </c>
      <c r="E9" s="275">
        <v>11</v>
      </c>
      <c r="F9" s="276"/>
      <c r="G9" s="166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70">
        <v>3</v>
      </c>
      <c r="B10" s="246" t="s">
        <v>308</v>
      </c>
      <c r="C10" s="273" t="s">
        <v>307</v>
      </c>
      <c r="D10" s="274" t="s">
        <v>134</v>
      </c>
      <c r="E10" s="275">
        <v>11</v>
      </c>
      <c r="F10" s="276"/>
      <c r="G10" s="166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70" t="s">
        <v>306</v>
      </c>
      <c r="B11" s="246" t="s">
        <v>305</v>
      </c>
      <c r="C11" s="273" t="s">
        <v>315</v>
      </c>
      <c r="D11" s="274" t="s">
        <v>134</v>
      </c>
      <c r="E11" s="275">
        <v>4</v>
      </c>
      <c r="F11" s="276"/>
      <c r="G11" s="166">
        <f t="shared" si="0"/>
        <v>0</v>
      </c>
      <c r="H11" s="140"/>
      <c r="I11" s="140"/>
      <c r="O11" s="141">
        <v>1</v>
      </c>
    </row>
    <row r="12" spans="1:104" x14ac:dyDescent="0.2">
      <c r="A12" s="170" t="s">
        <v>304</v>
      </c>
      <c r="B12" s="246" t="s">
        <v>303</v>
      </c>
      <c r="C12" s="273" t="s">
        <v>49</v>
      </c>
      <c r="D12" s="274" t="s">
        <v>134</v>
      </c>
      <c r="E12" s="275">
        <v>4</v>
      </c>
      <c r="F12" s="276"/>
      <c r="G12" s="166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70" t="s">
        <v>302</v>
      </c>
      <c r="B13" s="246" t="s">
        <v>301</v>
      </c>
      <c r="C13" s="273" t="s">
        <v>290</v>
      </c>
      <c r="D13" s="274" t="s">
        <v>134</v>
      </c>
      <c r="E13" s="275">
        <v>4</v>
      </c>
      <c r="F13" s="276"/>
      <c r="G13" s="166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70" t="s">
        <v>300</v>
      </c>
      <c r="B14" s="246" t="s">
        <v>299</v>
      </c>
      <c r="C14" s="273" t="s">
        <v>316</v>
      </c>
      <c r="D14" s="274" t="s">
        <v>134</v>
      </c>
      <c r="E14" s="275">
        <v>1</v>
      </c>
      <c r="F14" s="276"/>
      <c r="G14" s="166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70" t="s">
        <v>298</v>
      </c>
      <c r="B15" s="246" t="s">
        <v>297</v>
      </c>
      <c r="C15" s="273" t="s">
        <v>49</v>
      </c>
      <c r="D15" s="274" t="s">
        <v>134</v>
      </c>
      <c r="E15" s="275">
        <v>1</v>
      </c>
      <c r="F15" s="276"/>
      <c r="G15" s="166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70" t="s">
        <v>296</v>
      </c>
      <c r="B16" s="246" t="s">
        <v>295</v>
      </c>
      <c r="C16" s="273" t="s">
        <v>317</v>
      </c>
      <c r="D16" s="274" t="s">
        <v>134</v>
      </c>
      <c r="E16" s="275">
        <v>5</v>
      </c>
      <c r="F16" s="276"/>
      <c r="G16" s="166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70" t="s">
        <v>294</v>
      </c>
      <c r="B17" s="246" t="s">
        <v>293</v>
      </c>
      <c r="C17" s="273" t="s">
        <v>49</v>
      </c>
      <c r="D17" s="274" t="s">
        <v>134</v>
      </c>
      <c r="E17" s="275">
        <v>5</v>
      </c>
      <c r="F17" s="276"/>
      <c r="G17" s="166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70" t="s">
        <v>292</v>
      </c>
      <c r="B18" s="246" t="s">
        <v>291</v>
      </c>
      <c r="C18" s="273" t="s">
        <v>290</v>
      </c>
      <c r="D18" s="274" t="s">
        <v>134</v>
      </c>
      <c r="E18" s="275">
        <v>5</v>
      </c>
      <c r="F18" s="276"/>
      <c r="G18" s="166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70" t="s">
        <v>289</v>
      </c>
      <c r="B19" s="246" t="s">
        <v>288</v>
      </c>
      <c r="C19" s="273" t="s">
        <v>318</v>
      </c>
      <c r="D19" s="274" t="s">
        <v>134</v>
      </c>
      <c r="E19" s="275">
        <v>3</v>
      </c>
      <c r="F19" s="276"/>
      <c r="G19" s="166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70">
        <v>13</v>
      </c>
      <c r="B20" s="246" t="s">
        <v>287</v>
      </c>
      <c r="C20" s="273" t="s">
        <v>49</v>
      </c>
      <c r="D20" s="274" t="s">
        <v>134</v>
      </c>
      <c r="E20" s="275">
        <v>3</v>
      </c>
      <c r="F20" s="276"/>
      <c r="G20" s="166">
        <f t="shared" si="0"/>
        <v>0</v>
      </c>
      <c r="H20" s="140"/>
      <c r="I20" s="140"/>
      <c r="O20" s="141">
        <v>1</v>
      </c>
    </row>
    <row r="21" spans="1:104" x14ac:dyDescent="0.2">
      <c r="A21" s="170">
        <v>14</v>
      </c>
      <c r="B21" s="246" t="s">
        <v>286</v>
      </c>
      <c r="C21" s="273" t="s">
        <v>319</v>
      </c>
      <c r="D21" s="274" t="s">
        <v>134</v>
      </c>
      <c r="E21" s="275">
        <v>1</v>
      </c>
      <c r="F21" s="276"/>
      <c r="G21" s="242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70">
        <v>15</v>
      </c>
      <c r="B22" s="246" t="s">
        <v>285</v>
      </c>
      <c r="C22" s="273" t="s">
        <v>49</v>
      </c>
      <c r="D22" s="274" t="s">
        <v>134</v>
      </c>
      <c r="E22" s="275">
        <v>1</v>
      </c>
      <c r="F22" s="276"/>
      <c r="G22" s="166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70">
        <v>16</v>
      </c>
      <c r="B23" s="246" t="s">
        <v>284</v>
      </c>
      <c r="C23" s="273" t="s">
        <v>320</v>
      </c>
      <c r="D23" s="274" t="s">
        <v>134</v>
      </c>
      <c r="E23" s="275">
        <v>1</v>
      </c>
      <c r="F23" s="276"/>
      <c r="G23" s="242">
        <f t="shared" si="0"/>
        <v>0</v>
      </c>
      <c r="H23" s="140"/>
      <c r="I23" s="140"/>
      <c r="O23" s="141">
        <v>1</v>
      </c>
    </row>
    <row r="24" spans="1:104" x14ac:dyDescent="0.2">
      <c r="A24" s="170">
        <v>17</v>
      </c>
      <c r="B24" s="246" t="s">
        <v>283</v>
      </c>
      <c r="C24" s="273" t="s">
        <v>49</v>
      </c>
      <c r="D24" s="274" t="s">
        <v>134</v>
      </c>
      <c r="E24" s="275">
        <v>1</v>
      </c>
      <c r="F24" s="276"/>
      <c r="G24" s="166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70">
        <v>18</v>
      </c>
      <c r="B25" s="246" t="s">
        <v>282</v>
      </c>
      <c r="C25" s="273" t="s">
        <v>321</v>
      </c>
      <c r="D25" s="274" t="s">
        <v>134</v>
      </c>
      <c r="E25" s="275">
        <v>1</v>
      </c>
      <c r="F25" s="276"/>
      <c r="G25" s="166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70">
        <v>19</v>
      </c>
      <c r="B26" s="246" t="s">
        <v>281</v>
      </c>
      <c r="C26" s="273" t="s">
        <v>49</v>
      </c>
      <c r="D26" s="274" t="s">
        <v>134</v>
      </c>
      <c r="E26" s="275">
        <v>1</v>
      </c>
      <c r="F26" s="276"/>
      <c r="G26" s="166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ht="22.5" x14ac:dyDescent="0.2">
      <c r="A27" s="169"/>
      <c r="B27" s="246"/>
      <c r="C27" s="273" t="s">
        <v>322</v>
      </c>
      <c r="D27" s="274" t="s">
        <v>134</v>
      </c>
      <c r="E27" s="275">
        <v>1</v>
      </c>
      <c r="F27" s="276"/>
      <c r="G27" s="166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69"/>
      <c r="B28" s="246"/>
      <c r="C28" s="273" t="s">
        <v>49</v>
      </c>
      <c r="D28" s="274" t="s">
        <v>134</v>
      </c>
      <c r="E28" s="275">
        <v>1</v>
      </c>
      <c r="F28" s="276"/>
      <c r="G28" s="166">
        <f t="shared" si="0"/>
        <v>0</v>
      </c>
      <c r="H28" s="140"/>
      <c r="I28" s="140"/>
      <c r="O28" s="141">
        <v>1</v>
      </c>
    </row>
    <row r="29" spans="1:104" x14ac:dyDescent="0.2">
      <c r="A29" s="169">
        <v>20</v>
      </c>
      <c r="B29" s="246" t="s">
        <v>279</v>
      </c>
      <c r="C29" s="273" t="s">
        <v>323</v>
      </c>
      <c r="D29" s="274" t="s">
        <v>134</v>
      </c>
      <c r="E29" s="275">
        <v>1</v>
      </c>
      <c r="F29" s="276"/>
      <c r="G29" s="166">
        <f t="shared" ref="G29:G49" si="6"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69">
        <v>21</v>
      </c>
      <c r="B30" s="246" t="s">
        <v>277</v>
      </c>
      <c r="C30" s="273" t="s">
        <v>49</v>
      </c>
      <c r="D30" s="274" t="s">
        <v>134</v>
      </c>
      <c r="E30" s="275">
        <v>1</v>
      </c>
      <c r="F30" s="276"/>
      <c r="G30" s="166">
        <f t="shared" si="6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69">
        <v>22</v>
      </c>
      <c r="B31" s="246" t="s">
        <v>276</v>
      </c>
      <c r="C31" s="273" t="s">
        <v>324</v>
      </c>
      <c r="D31" s="274" t="s">
        <v>134</v>
      </c>
      <c r="E31" s="275">
        <v>4</v>
      </c>
      <c r="F31" s="276"/>
      <c r="G31" s="166">
        <f t="shared" si="6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170">
        <v>23</v>
      </c>
      <c r="B32" s="245" t="s">
        <v>274</v>
      </c>
      <c r="C32" s="273" t="s">
        <v>49</v>
      </c>
      <c r="D32" s="274" t="s">
        <v>134</v>
      </c>
      <c r="E32" s="275">
        <v>4</v>
      </c>
      <c r="F32" s="276"/>
      <c r="G32" s="166">
        <f t="shared" si="6"/>
        <v>0</v>
      </c>
      <c r="H32" s="140"/>
      <c r="I32" s="140"/>
      <c r="O32" s="141">
        <v>1</v>
      </c>
    </row>
    <row r="33" spans="1:7" x14ac:dyDescent="0.2">
      <c r="A33" s="210">
        <v>24</v>
      </c>
      <c r="B33" s="239" t="s">
        <v>273</v>
      </c>
      <c r="C33" s="273" t="s">
        <v>325</v>
      </c>
      <c r="D33" s="274" t="s">
        <v>134</v>
      </c>
      <c r="E33" s="275">
        <v>1</v>
      </c>
      <c r="F33" s="276"/>
      <c r="G33" s="166">
        <f t="shared" si="6"/>
        <v>0</v>
      </c>
    </row>
    <row r="34" spans="1:7" x14ac:dyDescent="0.2">
      <c r="A34" s="210">
        <v>25</v>
      </c>
      <c r="B34" s="239" t="s">
        <v>271</v>
      </c>
      <c r="C34" s="273" t="s">
        <v>49</v>
      </c>
      <c r="D34" s="274" t="s">
        <v>134</v>
      </c>
      <c r="E34" s="275">
        <v>1</v>
      </c>
      <c r="F34" s="276"/>
      <c r="G34" s="166">
        <f t="shared" si="6"/>
        <v>0</v>
      </c>
    </row>
    <row r="35" spans="1:7" ht="22.5" x14ac:dyDescent="0.2">
      <c r="A35" s="210">
        <v>26</v>
      </c>
      <c r="B35" s="239" t="s">
        <v>270</v>
      </c>
      <c r="C35" s="273" t="s">
        <v>389</v>
      </c>
      <c r="D35" s="274" t="s">
        <v>134</v>
      </c>
      <c r="E35" s="275">
        <v>2</v>
      </c>
      <c r="F35" s="276"/>
      <c r="G35" s="166">
        <f t="shared" si="6"/>
        <v>0</v>
      </c>
    </row>
    <row r="36" spans="1:7" x14ac:dyDescent="0.2">
      <c r="A36" s="210">
        <v>27</v>
      </c>
      <c r="B36" s="239" t="s">
        <v>268</v>
      </c>
      <c r="C36" s="273" t="s">
        <v>49</v>
      </c>
      <c r="D36" s="274" t="s">
        <v>134</v>
      </c>
      <c r="E36" s="275">
        <v>2</v>
      </c>
      <c r="F36" s="276"/>
      <c r="G36" s="166">
        <f t="shared" si="6"/>
        <v>0</v>
      </c>
    </row>
    <row r="37" spans="1:7" ht="22.5" x14ac:dyDescent="0.2">
      <c r="A37" s="210">
        <v>28</v>
      </c>
      <c r="B37" s="239" t="s">
        <v>267</v>
      </c>
      <c r="C37" s="273" t="s">
        <v>390</v>
      </c>
      <c r="D37" s="274" t="s">
        <v>134</v>
      </c>
      <c r="E37" s="275">
        <v>1</v>
      </c>
      <c r="F37" s="276"/>
      <c r="G37" s="166">
        <f t="shared" si="6"/>
        <v>0</v>
      </c>
    </row>
    <row r="38" spans="1:7" x14ac:dyDescent="0.2">
      <c r="A38" s="210">
        <v>29</v>
      </c>
      <c r="B38" s="239" t="s">
        <v>265</v>
      </c>
      <c r="C38" s="273" t="s">
        <v>49</v>
      </c>
      <c r="D38" s="274" t="s">
        <v>134</v>
      </c>
      <c r="E38" s="275">
        <v>1</v>
      </c>
      <c r="F38" s="276"/>
      <c r="G38" s="166">
        <f t="shared" si="6"/>
        <v>0</v>
      </c>
    </row>
    <row r="39" spans="1:7" ht="22.5" x14ac:dyDescent="0.2">
      <c r="A39" s="210">
        <v>30</v>
      </c>
      <c r="B39" s="239" t="s">
        <v>264</v>
      </c>
      <c r="C39" s="273" t="s">
        <v>391</v>
      </c>
      <c r="D39" s="274" t="s">
        <v>134</v>
      </c>
      <c r="E39" s="275">
        <v>1</v>
      </c>
      <c r="F39" s="276"/>
      <c r="G39" s="166">
        <f t="shared" si="6"/>
        <v>0</v>
      </c>
    </row>
    <row r="40" spans="1:7" x14ac:dyDescent="0.2">
      <c r="A40" s="210">
        <v>31</v>
      </c>
      <c r="B40" s="239" t="s">
        <v>262</v>
      </c>
      <c r="C40" s="273" t="s">
        <v>49</v>
      </c>
      <c r="D40" s="274" t="s">
        <v>134</v>
      </c>
      <c r="E40" s="275">
        <v>1</v>
      </c>
      <c r="F40" s="276"/>
      <c r="G40" s="166">
        <f t="shared" si="6"/>
        <v>0</v>
      </c>
    </row>
    <row r="41" spans="1:7" ht="22.5" x14ac:dyDescent="0.2">
      <c r="A41" s="210">
        <v>32</v>
      </c>
      <c r="B41" s="239" t="s">
        <v>261</v>
      </c>
      <c r="C41" s="273" t="s">
        <v>392</v>
      </c>
      <c r="D41" s="274" t="s">
        <v>134</v>
      </c>
      <c r="E41" s="275">
        <v>1</v>
      </c>
      <c r="F41" s="276"/>
      <c r="G41" s="166">
        <f t="shared" si="6"/>
        <v>0</v>
      </c>
    </row>
    <row r="42" spans="1:7" x14ac:dyDescent="0.2">
      <c r="A42" s="210">
        <v>33</v>
      </c>
      <c r="B42" s="239" t="s">
        <v>259</v>
      </c>
      <c r="C42" s="273" t="s">
        <v>49</v>
      </c>
      <c r="D42" s="274" t="s">
        <v>134</v>
      </c>
      <c r="E42" s="275">
        <v>1</v>
      </c>
      <c r="F42" s="276"/>
      <c r="G42" s="166">
        <f t="shared" si="6"/>
        <v>0</v>
      </c>
    </row>
    <row r="43" spans="1:7" ht="22.5" x14ac:dyDescent="0.2">
      <c r="A43" s="210">
        <v>34</v>
      </c>
      <c r="B43" s="239" t="s">
        <v>258</v>
      </c>
      <c r="C43" s="273" t="s">
        <v>393</v>
      </c>
      <c r="D43" s="274" t="s">
        <v>134</v>
      </c>
      <c r="E43" s="275">
        <v>1</v>
      </c>
      <c r="F43" s="276"/>
      <c r="G43" s="166">
        <f t="shared" si="6"/>
        <v>0</v>
      </c>
    </row>
    <row r="44" spans="1:7" x14ac:dyDescent="0.2">
      <c r="A44" s="210">
        <v>35</v>
      </c>
      <c r="B44" s="239" t="s">
        <v>255</v>
      </c>
      <c r="C44" s="273" t="s">
        <v>49</v>
      </c>
      <c r="D44" s="274" t="s">
        <v>134</v>
      </c>
      <c r="E44" s="275">
        <v>1</v>
      </c>
      <c r="F44" s="276"/>
      <c r="G44" s="166">
        <f t="shared" si="6"/>
        <v>0</v>
      </c>
    </row>
    <row r="45" spans="1:7" ht="22.5" x14ac:dyDescent="0.2">
      <c r="A45" s="210">
        <v>36</v>
      </c>
      <c r="B45" s="239" t="s">
        <v>253</v>
      </c>
      <c r="C45" s="273" t="s">
        <v>326</v>
      </c>
      <c r="D45" s="274" t="s">
        <v>134</v>
      </c>
      <c r="E45" s="275">
        <v>1</v>
      </c>
      <c r="F45" s="276"/>
      <c r="G45" s="166">
        <f t="shared" si="6"/>
        <v>0</v>
      </c>
    </row>
    <row r="46" spans="1:7" x14ac:dyDescent="0.2">
      <c r="A46" s="210">
        <v>37</v>
      </c>
      <c r="B46" s="241" t="s">
        <v>252</v>
      </c>
      <c r="C46" s="273" t="s">
        <v>49</v>
      </c>
      <c r="D46" s="274" t="s">
        <v>134</v>
      </c>
      <c r="E46" s="275">
        <v>1</v>
      </c>
      <c r="F46" s="276"/>
      <c r="G46" s="166">
        <f t="shared" si="6"/>
        <v>0</v>
      </c>
    </row>
    <row r="47" spans="1:7" x14ac:dyDescent="0.2">
      <c r="A47" s="210">
        <v>38</v>
      </c>
      <c r="B47" s="239" t="s">
        <v>250</v>
      </c>
      <c r="C47" s="250" t="s">
        <v>4</v>
      </c>
      <c r="D47" s="240" t="s">
        <v>4</v>
      </c>
      <c r="E47" s="251" t="s">
        <v>4</v>
      </c>
      <c r="F47" s="237"/>
      <c r="G47" s="166"/>
    </row>
    <row r="48" spans="1:7" x14ac:dyDescent="0.2">
      <c r="A48" s="210"/>
      <c r="B48" s="239"/>
      <c r="C48" s="252" t="s">
        <v>280</v>
      </c>
      <c r="D48" s="240" t="s">
        <v>4</v>
      </c>
      <c r="E48" s="251" t="s">
        <v>4</v>
      </c>
      <c r="F48" s="237"/>
      <c r="G48" s="166"/>
    </row>
    <row r="49" spans="1:7" x14ac:dyDescent="0.2">
      <c r="A49" s="210"/>
      <c r="B49" s="239"/>
      <c r="C49" s="273" t="s">
        <v>278</v>
      </c>
      <c r="D49" s="274" t="s">
        <v>129</v>
      </c>
      <c r="E49" s="275">
        <v>350</v>
      </c>
      <c r="F49" s="276"/>
      <c r="G49" s="166">
        <f t="shared" si="6"/>
        <v>0</v>
      </c>
    </row>
    <row r="50" spans="1:7" x14ac:dyDescent="0.2">
      <c r="A50" s="244">
        <v>39</v>
      </c>
      <c r="B50" s="243" t="s">
        <v>247</v>
      </c>
      <c r="C50" s="273" t="s">
        <v>49</v>
      </c>
      <c r="D50" s="274" t="s">
        <v>129</v>
      </c>
      <c r="E50" s="275">
        <v>350</v>
      </c>
      <c r="F50" s="276"/>
      <c r="G50" s="242">
        <f t="shared" ref="G50:G56" si="7">E50*F50</f>
        <v>0</v>
      </c>
    </row>
    <row r="51" spans="1:7" x14ac:dyDescent="0.2">
      <c r="A51" s="210">
        <v>40</v>
      </c>
      <c r="B51" s="239" t="s">
        <v>246</v>
      </c>
      <c r="C51" s="273" t="s">
        <v>275</v>
      </c>
      <c r="D51" s="274" t="s">
        <v>129</v>
      </c>
      <c r="E51" s="275">
        <v>85</v>
      </c>
      <c r="F51" s="276"/>
      <c r="G51" s="166">
        <f t="shared" si="7"/>
        <v>0</v>
      </c>
    </row>
    <row r="52" spans="1:7" x14ac:dyDescent="0.2">
      <c r="A52" s="210">
        <v>41</v>
      </c>
      <c r="B52" s="239" t="s">
        <v>245</v>
      </c>
      <c r="C52" s="273" t="s">
        <v>49</v>
      </c>
      <c r="D52" s="274" t="s">
        <v>129</v>
      </c>
      <c r="E52" s="275">
        <v>85</v>
      </c>
      <c r="F52" s="276"/>
      <c r="G52" s="166">
        <f t="shared" si="7"/>
        <v>0</v>
      </c>
    </row>
    <row r="53" spans="1:7" x14ac:dyDescent="0.2">
      <c r="A53" s="210">
        <v>42</v>
      </c>
      <c r="B53" s="239" t="s">
        <v>244</v>
      </c>
      <c r="C53" s="273" t="s">
        <v>272</v>
      </c>
      <c r="D53" s="274" t="s">
        <v>129</v>
      </c>
      <c r="E53" s="275">
        <v>25</v>
      </c>
      <c r="F53" s="276"/>
      <c r="G53" s="166">
        <f t="shared" si="7"/>
        <v>0</v>
      </c>
    </row>
    <row r="54" spans="1:7" x14ac:dyDescent="0.2">
      <c r="A54" s="210">
        <v>43</v>
      </c>
      <c r="B54" s="239" t="s">
        <v>242</v>
      </c>
      <c r="C54" s="273" t="s">
        <v>49</v>
      </c>
      <c r="D54" s="274" t="s">
        <v>129</v>
      </c>
      <c r="E54" s="275">
        <v>25</v>
      </c>
      <c r="F54" s="276"/>
      <c r="G54" s="166">
        <f t="shared" si="7"/>
        <v>0</v>
      </c>
    </row>
    <row r="55" spans="1:7" x14ac:dyDescent="0.2">
      <c r="A55" s="210"/>
      <c r="B55" s="239"/>
      <c r="C55" s="273" t="s">
        <v>269</v>
      </c>
      <c r="D55" s="274" t="s">
        <v>129</v>
      </c>
      <c r="E55" s="275">
        <v>75</v>
      </c>
      <c r="F55" s="276"/>
      <c r="G55" s="166">
        <f t="shared" si="7"/>
        <v>0</v>
      </c>
    </row>
    <row r="56" spans="1:7" x14ac:dyDescent="0.2">
      <c r="A56" s="210"/>
      <c r="B56" s="239"/>
      <c r="C56" s="273" t="s">
        <v>49</v>
      </c>
      <c r="D56" s="274" t="s">
        <v>129</v>
      </c>
      <c r="E56" s="275">
        <v>75</v>
      </c>
      <c r="F56" s="276"/>
      <c r="G56" s="166">
        <f t="shared" si="7"/>
        <v>0</v>
      </c>
    </row>
    <row r="57" spans="1:7" x14ac:dyDescent="0.2">
      <c r="A57" s="210">
        <v>44</v>
      </c>
      <c r="B57" s="239" t="s">
        <v>240</v>
      </c>
      <c r="C57" s="273" t="s">
        <v>266</v>
      </c>
      <c r="D57" s="274" t="s">
        <v>129</v>
      </c>
      <c r="E57" s="275">
        <v>25</v>
      </c>
      <c r="F57" s="276"/>
      <c r="G57" s="166">
        <f>F57</f>
        <v>0</v>
      </c>
    </row>
    <row r="58" spans="1:7" x14ac:dyDescent="0.2">
      <c r="A58" s="210">
        <v>45</v>
      </c>
      <c r="B58" s="241" t="s">
        <v>238</v>
      </c>
      <c r="C58" s="273" t="s">
        <v>49</v>
      </c>
      <c r="D58" s="274" t="s">
        <v>129</v>
      </c>
      <c r="E58" s="275">
        <v>25</v>
      </c>
      <c r="F58" s="276"/>
      <c r="G58" s="166">
        <f>F58</f>
        <v>0</v>
      </c>
    </row>
    <row r="59" spans="1:7" x14ac:dyDescent="0.2">
      <c r="A59" s="210">
        <v>46</v>
      </c>
      <c r="B59" s="239" t="s">
        <v>235</v>
      </c>
      <c r="C59" s="273" t="s">
        <v>263</v>
      </c>
      <c r="D59" s="274" t="s">
        <v>129</v>
      </c>
      <c r="E59" s="275">
        <v>10</v>
      </c>
      <c r="F59" s="276"/>
      <c r="G59" s="166">
        <f>F59</f>
        <v>0</v>
      </c>
    </row>
    <row r="60" spans="1:7" x14ac:dyDescent="0.2">
      <c r="A60" s="210">
        <v>47</v>
      </c>
      <c r="B60" s="239" t="s">
        <v>235</v>
      </c>
      <c r="C60" s="273" t="s">
        <v>49</v>
      </c>
      <c r="D60" s="274" t="s">
        <v>129</v>
      </c>
      <c r="E60" s="275">
        <v>10</v>
      </c>
      <c r="F60" s="276"/>
      <c r="G60" s="166">
        <f>F60</f>
        <v>0</v>
      </c>
    </row>
    <row r="61" spans="1:7" s="235" customFormat="1" x14ac:dyDescent="0.2">
      <c r="A61" s="255">
        <v>48</v>
      </c>
      <c r="B61" s="255" t="s">
        <v>333</v>
      </c>
      <c r="C61" s="273" t="s">
        <v>260</v>
      </c>
      <c r="D61" s="274" t="s">
        <v>134</v>
      </c>
      <c r="E61" s="275">
        <v>65</v>
      </c>
      <c r="F61" s="276"/>
      <c r="G61" s="166">
        <f t="shared" ref="G61:G80" si="8">F61</f>
        <v>0</v>
      </c>
    </row>
    <row r="62" spans="1:7" x14ac:dyDescent="0.2">
      <c r="A62" s="255">
        <v>49</v>
      </c>
      <c r="B62" s="255" t="s">
        <v>334</v>
      </c>
      <c r="C62" s="273" t="s">
        <v>49</v>
      </c>
      <c r="D62" s="274" t="s">
        <v>256</v>
      </c>
      <c r="E62" s="275">
        <v>65</v>
      </c>
      <c r="F62" s="276"/>
      <c r="G62" s="166">
        <f t="shared" si="8"/>
        <v>0</v>
      </c>
    </row>
    <row r="63" spans="1:7" x14ac:dyDescent="0.2">
      <c r="A63" s="255">
        <v>50</v>
      </c>
      <c r="B63" s="255" t="s">
        <v>335</v>
      </c>
      <c r="C63" s="273" t="s">
        <v>257</v>
      </c>
      <c r="D63" s="274" t="s">
        <v>256</v>
      </c>
      <c r="E63" s="275">
        <v>20</v>
      </c>
      <c r="F63" s="276"/>
      <c r="G63" s="166">
        <f t="shared" si="8"/>
        <v>0</v>
      </c>
    </row>
    <row r="64" spans="1:7" x14ac:dyDescent="0.2">
      <c r="A64" s="255">
        <v>51</v>
      </c>
      <c r="B64" s="255" t="s">
        <v>336</v>
      </c>
      <c r="C64" s="273" t="s">
        <v>254</v>
      </c>
      <c r="D64" s="274" t="s">
        <v>134</v>
      </c>
      <c r="E64" s="275">
        <v>5</v>
      </c>
      <c r="F64" s="276"/>
      <c r="G64" s="166">
        <f t="shared" si="8"/>
        <v>0</v>
      </c>
    </row>
    <row r="65" spans="1:7" x14ac:dyDescent="0.2">
      <c r="A65" s="255">
        <v>52</v>
      </c>
      <c r="B65" s="255" t="s">
        <v>337</v>
      </c>
      <c r="C65" s="273" t="s">
        <v>49</v>
      </c>
      <c r="D65" s="274" t="s">
        <v>134</v>
      </c>
      <c r="E65" s="275">
        <v>5</v>
      </c>
      <c r="F65" s="276"/>
      <c r="G65" s="166">
        <f t="shared" si="8"/>
        <v>0</v>
      </c>
    </row>
    <row r="66" spans="1:7" x14ac:dyDescent="0.2">
      <c r="A66" s="255">
        <v>53</v>
      </c>
      <c r="B66" s="255" t="s">
        <v>338</v>
      </c>
      <c r="C66" s="273" t="s">
        <v>251</v>
      </c>
      <c r="D66" s="274" t="s">
        <v>134</v>
      </c>
      <c r="E66" s="275">
        <v>20</v>
      </c>
      <c r="F66" s="276"/>
      <c r="G66" s="166">
        <f t="shared" si="8"/>
        <v>0</v>
      </c>
    </row>
    <row r="67" spans="1:7" x14ac:dyDescent="0.2">
      <c r="A67" s="255">
        <v>54</v>
      </c>
      <c r="B67" s="255" t="s">
        <v>339</v>
      </c>
      <c r="C67" s="273" t="s">
        <v>249</v>
      </c>
      <c r="D67" s="274" t="s">
        <v>129</v>
      </c>
      <c r="E67" s="275">
        <v>95</v>
      </c>
      <c r="F67" s="276"/>
      <c r="G67" s="166">
        <f t="shared" si="8"/>
        <v>0</v>
      </c>
    </row>
    <row r="68" spans="1:7" x14ac:dyDescent="0.2">
      <c r="A68" s="255"/>
      <c r="B68" s="255"/>
      <c r="C68" s="253"/>
      <c r="D68" s="238"/>
      <c r="E68" s="238"/>
      <c r="F68" s="237"/>
      <c r="G68" s="166">
        <f t="shared" si="8"/>
        <v>0</v>
      </c>
    </row>
    <row r="69" spans="1:7" x14ac:dyDescent="0.2">
      <c r="A69" s="255"/>
      <c r="B69" s="255"/>
      <c r="C69" s="252" t="s">
        <v>327</v>
      </c>
      <c r="D69" s="240" t="s">
        <v>248</v>
      </c>
      <c r="E69" s="251" t="s">
        <v>4</v>
      </c>
      <c r="F69" s="238"/>
      <c r="G69" s="166">
        <f t="shared" si="8"/>
        <v>0</v>
      </c>
    </row>
    <row r="70" spans="1:7" ht="45" x14ac:dyDescent="0.2">
      <c r="A70" s="256">
        <v>55</v>
      </c>
      <c r="B70" s="256" t="s">
        <v>340</v>
      </c>
      <c r="C70" s="273" t="s">
        <v>328</v>
      </c>
      <c r="D70" s="274" t="s">
        <v>134</v>
      </c>
      <c r="E70" s="275">
        <v>1</v>
      </c>
      <c r="F70" s="276"/>
      <c r="G70" s="242">
        <f t="shared" si="8"/>
        <v>0</v>
      </c>
    </row>
    <row r="71" spans="1:7" x14ac:dyDescent="0.2">
      <c r="A71" s="255">
        <v>56</v>
      </c>
      <c r="B71" s="255" t="s">
        <v>341</v>
      </c>
      <c r="C71" s="273" t="s">
        <v>49</v>
      </c>
      <c r="D71" s="274" t="s">
        <v>129</v>
      </c>
      <c r="E71" s="275">
        <v>1</v>
      </c>
      <c r="F71" s="276"/>
      <c r="G71" s="166">
        <f t="shared" si="8"/>
        <v>0</v>
      </c>
    </row>
    <row r="72" spans="1:7" ht="22.5" x14ac:dyDescent="0.2">
      <c r="A72" s="255">
        <v>57</v>
      </c>
      <c r="B72" s="255" t="s">
        <v>342</v>
      </c>
      <c r="C72" s="273" t="s">
        <v>329</v>
      </c>
      <c r="D72" s="274" t="s">
        <v>134</v>
      </c>
      <c r="E72" s="275">
        <v>1</v>
      </c>
      <c r="F72" s="276"/>
      <c r="G72" s="166">
        <f t="shared" si="8"/>
        <v>0</v>
      </c>
    </row>
    <row r="73" spans="1:7" x14ac:dyDescent="0.2">
      <c r="A73" s="255">
        <v>58</v>
      </c>
      <c r="B73" s="255" t="s">
        <v>343</v>
      </c>
      <c r="C73" s="273" t="s">
        <v>243</v>
      </c>
      <c r="D73" s="274" t="s">
        <v>134</v>
      </c>
      <c r="E73" s="275">
        <v>1</v>
      </c>
      <c r="F73" s="276"/>
      <c r="G73" s="166">
        <f t="shared" si="8"/>
        <v>0</v>
      </c>
    </row>
    <row r="74" spans="1:7" x14ac:dyDescent="0.2">
      <c r="A74" s="255">
        <v>59</v>
      </c>
      <c r="B74" s="255" t="s">
        <v>344</v>
      </c>
      <c r="C74" s="273" t="s">
        <v>241</v>
      </c>
      <c r="D74" s="274" t="s">
        <v>134</v>
      </c>
      <c r="E74" s="275">
        <v>1</v>
      </c>
      <c r="F74" s="276"/>
      <c r="G74" s="166">
        <f t="shared" si="8"/>
        <v>0</v>
      </c>
    </row>
    <row r="75" spans="1:7" x14ac:dyDescent="0.2">
      <c r="A75" s="255"/>
      <c r="B75" s="255"/>
      <c r="C75" s="277"/>
      <c r="D75" s="278"/>
      <c r="E75" s="278"/>
      <c r="F75" s="278"/>
      <c r="G75" s="166">
        <f t="shared" si="8"/>
        <v>0</v>
      </c>
    </row>
    <row r="76" spans="1:7" x14ac:dyDescent="0.2">
      <c r="A76" s="255"/>
      <c r="B76" s="255"/>
      <c r="C76" s="279" t="s">
        <v>330</v>
      </c>
      <c r="D76" s="278"/>
      <c r="E76" s="278"/>
      <c r="F76" s="276"/>
      <c r="G76" s="166">
        <f t="shared" si="8"/>
        <v>0</v>
      </c>
    </row>
    <row r="77" spans="1:7" x14ac:dyDescent="0.2">
      <c r="A77" s="255">
        <v>60</v>
      </c>
      <c r="B77" s="255" t="s">
        <v>345</v>
      </c>
      <c r="C77" s="273" t="s">
        <v>239</v>
      </c>
      <c r="D77" s="274" t="s">
        <v>27</v>
      </c>
      <c r="E77" s="278"/>
      <c r="F77" s="276"/>
      <c r="G77" s="166">
        <f t="shared" si="8"/>
        <v>0</v>
      </c>
    </row>
    <row r="78" spans="1:7" x14ac:dyDescent="0.2">
      <c r="A78" s="255">
        <v>61</v>
      </c>
      <c r="B78" s="255" t="s">
        <v>346</v>
      </c>
      <c r="C78" s="273" t="s">
        <v>237</v>
      </c>
      <c r="D78" s="274" t="s">
        <v>27</v>
      </c>
      <c r="E78" s="278"/>
      <c r="F78" s="276"/>
      <c r="G78" s="166">
        <f t="shared" si="8"/>
        <v>0</v>
      </c>
    </row>
    <row r="79" spans="1:7" x14ac:dyDescent="0.2">
      <c r="A79" s="255">
        <v>62</v>
      </c>
      <c r="B79" s="255" t="s">
        <v>347</v>
      </c>
      <c r="C79" s="273" t="s">
        <v>236</v>
      </c>
      <c r="D79" s="274" t="s">
        <v>27</v>
      </c>
      <c r="E79" s="278"/>
      <c r="F79" s="276"/>
      <c r="G79" s="166">
        <f t="shared" si="8"/>
        <v>0</v>
      </c>
    </row>
    <row r="80" spans="1:7" x14ac:dyDescent="0.2">
      <c r="A80" s="255">
        <v>63</v>
      </c>
      <c r="B80" s="255" t="s">
        <v>348</v>
      </c>
      <c r="C80" s="273" t="s">
        <v>234</v>
      </c>
      <c r="D80" s="278"/>
      <c r="E80" s="278"/>
      <c r="F80" s="276"/>
      <c r="G80" s="166">
        <f t="shared" si="8"/>
        <v>0</v>
      </c>
    </row>
    <row r="81" spans="1:7" s="235" customFormat="1" x14ac:dyDescent="0.2">
      <c r="A81" s="236"/>
      <c r="B81" s="236" t="s">
        <v>331</v>
      </c>
      <c r="C81" s="280" t="s">
        <v>332</v>
      </c>
      <c r="D81" s="281"/>
      <c r="E81" s="282"/>
      <c r="F81" s="281"/>
      <c r="G81" s="198">
        <f>SUM(G8:G80)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80</vt:i4>
      </vt:variant>
    </vt:vector>
  </HeadingPairs>
  <TitlesOfParts>
    <vt:vector size="88" baseType="lpstr">
      <vt:lpstr>Krycí list</vt:lpstr>
      <vt:lpstr>Rekapitulace</vt:lpstr>
      <vt:lpstr>100 stavební</vt:lpstr>
      <vt:lpstr>ZT 200</vt:lpstr>
      <vt:lpstr>300VZT</vt:lpstr>
      <vt:lpstr>400 UT</vt:lpstr>
      <vt:lpstr>410 VS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'300VZT'!Názvy_tisku</vt:lpstr>
      <vt:lpstr>'400 UT'!Názvy_tisku</vt:lpstr>
      <vt:lpstr>'410 VS'!Názvy_tisku</vt:lpstr>
      <vt:lpstr>'700 MaR'!Názvy_tisku</vt:lpstr>
      <vt:lpstr>Rekapitulace!Názvy_tisku</vt:lpstr>
      <vt:lpstr>'ZT 200'!Názvy_tisku</vt:lpstr>
      <vt:lpstr>Objednatel</vt:lpstr>
      <vt:lpstr>'100 stavební'!Oblast_tisku</vt:lpstr>
      <vt:lpstr>'300VZT'!Oblast_tisku</vt:lpstr>
      <vt:lpstr>'400 UT'!Oblast_tisku</vt:lpstr>
      <vt:lpstr>'410 VS'!Oblast_tisku</vt:lpstr>
      <vt:lpstr>'700 MaR'!Oblast_tisku</vt:lpstr>
      <vt:lpstr>'Krycí list'!Oblast_tisku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'300VZT'!SloupecCC</vt:lpstr>
      <vt:lpstr>'400 UT'!SloupecCC</vt:lpstr>
      <vt:lpstr>'410 VS'!SloupecCC</vt:lpstr>
      <vt:lpstr>'700 MaR'!SloupecCC</vt:lpstr>
      <vt:lpstr>'ZT 200'!SloupecCC</vt:lpstr>
      <vt:lpstr>SloupecCC</vt:lpstr>
      <vt:lpstr>'300VZT'!SloupecCisloPol</vt:lpstr>
      <vt:lpstr>'400 UT'!SloupecCisloPol</vt:lpstr>
      <vt:lpstr>'410 VS'!SloupecCisloPol</vt:lpstr>
      <vt:lpstr>'700 MaR'!SloupecCisloPol</vt:lpstr>
      <vt:lpstr>'ZT 200'!SloupecCisloPol</vt:lpstr>
      <vt:lpstr>SloupecCisloPol</vt:lpstr>
      <vt:lpstr>'300VZT'!SloupecJC</vt:lpstr>
      <vt:lpstr>'400 UT'!SloupecJC</vt:lpstr>
      <vt:lpstr>'410 VS'!SloupecJC</vt:lpstr>
      <vt:lpstr>'700 MaR'!SloupecJC</vt:lpstr>
      <vt:lpstr>'ZT 200'!SloupecJC</vt:lpstr>
      <vt:lpstr>SloupecJC</vt:lpstr>
      <vt:lpstr>'300VZT'!SloupecMJ</vt:lpstr>
      <vt:lpstr>'400 UT'!SloupecMJ</vt:lpstr>
      <vt:lpstr>'410 VS'!SloupecMJ</vt:lpstr>
      <vt:lpstr>'700 MaR'!SloupecMJ</vt:lpstr>
      <vt:lpstr>'ZT 200'!SloupecMJ</vt:lpstr>
      <vt:lpstr>SloupecMJ</vt:lpstr>
      <vt:lpstr>'300VZT'!SloupecMnozstvi</vt:lpstr>
      <vt:lpstr>'400 UT'!SloupecMnozstvi</vt:lpstr>
      <vt:lpstr>'410 VS'!SloupecMnozstvi</vt:lpstr>
      <vt:lpstr>'700 MaR'!SloupecMnozstvi</vt:lpstr>
      <vt:lpstr>'ZT 200'!SloupecMnozstvi</vt:lpstr>
      <vt:lpstr>SloupecMnozstvi</vt:lpstr>
      <vt:lpstr>'300VZT'!SloupecNazPol</vt:lpstr>
      <vt:lpstr>'400 UT'!SloupecNazPol</vt:lpstr>
      <vt:lpstr>'410 VS'!SloupecNazPol</vt:lpstr>
      <vt:lpstr>'700 MaR'!SloupecNazPol</vt:lpstr>
      <vt:lpstr>'ZT 200'!SloupecNazPol</vt:lpstr>
      <vt:lpstr>SloupecNazPol</vt:lpstr>
      <vt:lpstr>'300VZT'!SloupecPC</vt:lpstr>
      <vt:lpstr>'400 UT'!SloupecPC</vt:lpstr>
      <vt:lpstr>'410 VS'!SloupecPC</vt:lpstr>
      <vt:lpstr>'700 MaR'!SloupecPC</vt:lpstr>
      <vt:lpstr>'ZT 200'!SloupecPC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dcterms:created xsi:type="dcterms:W3CDTF">2011-10-07T16:45:23Z</dcterms:created>
  <dcterms:modified xsi:type="dcterms:W3CDTF">2011-10-14T17:30:54Z</dcterms:modified>
</cp:coreProperties>
</file>